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tabRatio="356" activeTab="0"/>
  </bookViews>
  <sheets>
    <sheet name="Troškovnik" sheetId="1" r:id="rId1"/>
    <sheet name="Rekapitulacija" sheetId="2" r:id="rId2"/>
  </sheets>
  <definedNames>
    <definedName name="_Toc532263130" localSheetId="0">'Troškovnik'!#REF!</definedName>
    <definedName name="_Toc532263132" localSheetId="0">'Troškovnik'!#REF!</definedName>
    <definedName name="_Toc532286383" localSheetId="0">'Troškovnik'!#REF!</definedName>
    <definedName name="_Toc532286385" localSheetId="0">'Troškovnik'!#REF!</definedName>
    <definedName name="_xlnm.Print_Titles" localSheetId="0">'Troškovnik'!$1:$2</definedName>
    <definedName name="_xlnm.Print_Area" localSheetId="1">'Rekapitulacija'!$A$1:$E$24</definedName>
    <definedName name="_xlnm.Print_Area" localSheetId="0">'Troškovnik'!$A$1:$G$235</definedName>
  </definedNames>
  <calcPr fullCalcOnLoad="1"/>
</workbook>
</file>

<file path=xl/comments1.xml><?xml version="1.0" encoding="utf-8"?>
<comments xmlns="http://schemas.openxmlformats.org/spreadsheetml/2006/main">
  <authors>
    <author>jdominkovic</author>
  </authors>
  <commentList>
    <comment ref="H18" authorId="0">
      <text>
        <r>
          <rPr>
            <b/>
            <sz val="9"/>
            <rFont val="Tahoma"/>
            <family val="2"/>
          </rPr>
          <t>jdominkovic:</t>
        </r>
        <r>
          <rPr>
            <sz val="9"/>
            <rFont val="Tahoma"/>
            <family val="2"/>
          </rPr>
          <t xml:space="preserve">
Ukupna duljina trase, vidljivo iz Situacije</t>
        </r>
      </text>
    </comment>
    <comment ref="H26" authorId="0">
      <text>
        <r>
          <rPr>
            <b/>
            <sz val="9"/>
            <rFont val="Tahoma"/>
            <family val="2"/>
          </rPr>
          <t>jdominkovic:</t>
        </r>
        <r>
          <rPr>
            <sz val="9"/>
            <rFont val="Tahoma"/>
            <family val="2"/>
          </rPr>
          <t xml:space="preserve">
dobiveno iz OBRAČUNSKE SITUACIJE
</t>
        </r>
      </text>
    </comment>
    <comment ref="H27" authorId="0">
      <text>
        <r>
          <rPr>
            <b/>
            <sz val="9"/>
            <rFont val="Tahoma"/>
            <family val="2"/>
          </rPr>
          <t>jdominkovic:</t>
        </r>
        <r>
          <rPr>
            <sz val="9"/>
            <rFont val="Tahoma"/>
            <family val="2"/>
          </rPr>
          <t xml:space="preserve">
dobiveno iz OBRAČUNSKE SITUACIJE</t>
        </r>
      </text>
    </comment>
    <comment ref="H28" authorId="0">
      <text>
        <r>
          <rPr>
            <b/>
            <sz val="9"/>
            <rFont val="Tahoma"/>
            <family val="2"/>
          </rPr>
          <t>jdominkovic:</t>
        </r>
        <r>
          <rPr>
            <sz val="9"/>
            <rFont val="Tahoma"/>
            <family val="2"/>
          </rPr>
          <t xml:space="preserve">
dobiveno iz OBRAČUNSKE SITUACIJE</t>
        </r>
      </text>
    </comment>
    <comment ref="H33" authorId="0">
      <text>
        <r>
          <rPr>
            <b/>
            <sz val="9"/>
            <rFont val="Tahoma"/>
            <family val="2"/>
          </rPr>
          <t>jdominkovic:</t>
        </r>
        <r>
          <rPr>
            <sz val="9"/>
            <rFont val="Tahoma"/>
            <family val="2"/>
          </rPr>
          <t xml:space="preserve">
dobiveno iz OBRAČUNSKE SITUACIJE</t>
        </r>
      </text>
    </comment>
    <comment ref="H34" authorId="0">
      <text>
        <r>
          <rPr>
            <b/>
            <sz val="9"/>
            <rFont val="Tahoma"/>
            <family val="2"/>
          </rPr>
          <t>jdominkovic:</t>
        </r>
        <r>
          <rPr>
            <sz val="9"/>
            <rFont val="Tahoma"/>
            <family val="2"/>
          </rPr>
          <t xml:space="preserve">
dobiveno iz OBRAČUNSKE SITUACIJE</t>
        </r>
      </text>
    </comment>
    <comment ref="H38" authorId="0">
      <text>
        <r>
          <rPr>
            <b/>
            <sz val="9"/>
            <rFont val="Tahoma"/>
            <family val="2"/>
          </rPr>
          <t>jdominkovic:</t>
        </r>
        <r>
          <rPr>
            <sz val="9"/>
            <rFont val="Tahoma"/>
            <family val="2"/>
          </rPr>
          <t xml:space="preserve">
dobiveno iz OBRAČUNSKE SITUACIJE</t>
        </r>
      </text>
    </comment>
    <comment ref="H39" authorId="0">
      <text>
        <r>
          <rPr>
            <b/>
            <sz val="9"/>
            <rFont val="Tahoma"/>
            <family val="2"/>
          </rPr>
          <t>jdominkovic:</t>
        </r>
        <r>
          <rPr>
            <sz val="9"/>
            <rFont val="Tahoma"/>
            <family val="2"/>
          </rPr>
          <t xml:space="preserve">
dobiveno iz OBRAČUNSKE SITUACIJE</t>
        </r>
      </text>
    </comment>
    <comment ref="H45" authorId="0">
      <text>
        <r>
          <rPr>
            <b/>
            <sz val="9"/>
            <rFont val="Tahoma"/>
            <family val="2"/>
          </rPr>
          <t>jdominkovic:</t>
        </r>
        <r>
          <rPr>
            <sz val="9"/>
            <rFont val="Tahoma"/>
            <family val="2"/>
          </rPr>
          <t xml:space="preserve">
dobiveno iz OBRAČUNSKA SITUACIJA
</t>
        </r>
      </text>
    </comment>
    <comment ref="H62" authorId="0">
      <text>
        <r>
          <rPr>
            <b/>
            <sz val="9"/>
            <rFont val="Tahoma"/>
            <family val="2"/>
          </rPr>
          <t>jdominkovic:</t>
        </r>
        <r>
          <rPr>
            <sz val="9"/>
            <rFont val="Tahoma"/>
            <family val="2"/>
          </rPr>
          <t xml:space="preserve">
dobiveno iz Iskaz materijala
</t>
        </r>
      </text>
    </comment>
    <comment ref="H77" authorId="0">
      <text>
        <r>
          <rPr>
            <b/>
            <sz val="9"/>
            <rFont val="Tahoma"/>
            <family val="2"/>
          </rPr>
          <t>jdominkovic:</t>
        </r>
        <r>
          <rPr>
            <sz val="9"/>
            <rFont val="Tahoma"/>
            <family val="2"/>
          </rPr>
          <t xml:space="preserve">
dobiveno iz Iskaza materijala</t>
        </r>
      </text>
    </comment>
    <comment ref="H78" authorId="0">
      <text>
        <r>
          <rPr>
            <b/>
            <sz val="9"/>
            <rFont val="Tahoma"/>
            <family val="2"/>
          </rPr>
          <t>jdominkovic:</t>
        </r>
        <r>
          <rPr>
            <sz val="9"/>
            <rFont val="Tahoma"/>
            <family val="2"/>
          </rPr>
          <t xml:space="preserve">
dobiveno iz Iskaza materijala</t>
        </r>
      </text>
    </comment>
    <comment ref="H83" authorId="0">
      <text>
        <r>
          <rPr>
            <b/>
            <sz val="9"/>
            <rFont val="Tahoma"/>
            <family val="2"/>
          </rPr>
          <t>jdominkovic:</t>
        </r>
        <r>
          <rPr>
            <sz val="9"/>
            <rFont val="Tahoma"/>
            <family val="2"/>
          </rPr>
          <t xml:space="preserve">
dobiveno iz OBRAČUNSKE SITUACIJE
</t>
        </r>
      </text>
    </comment>
    <comment ref="H92" authorId="0">
      <text>
        <r>
          <rPr>
            <b/>
            <sz val="9"/>
            <rFont val="Tahoma"/>
            <family val="2"/>
          </rPr>
          <t xml:space="preserve">jdominkovic:
</t>
        </r>
        <r>
          <rPr>
            <sz val="9"/>
            <rFont val="Tahoma"/>
            <family val="2"/>
          </rPr>
          <t>dobiveno iz OBRAČUNSKE SITUACIJE</t>
        </r>
      </text>
    </comment>
    <comment ref="H97" authorId="0">
      <text>
        <r>
          <rPr>
            <b/>
            <sz val="9"/>
            <rFont val="Tahoma"/>
            <family val="2"/>
          </rPr>
          <t>jdominkovic:</t>
        </r>
        <r>
          <rPr>
            <sz val="9"/>
            <rFont val="Tahoma"/>
            <family val="2"/>
          </rPr>
          <t xml:space="preserve">
Pogledati u OBRAČUNSKU SITUACIJU
</t>
        </r>
      </text>
    </comment>
    <comment ref="H102" authorId="0">
      <text>
        <r>
          <rPr>
            <b/>
            <sz val="9"/>
            <rFont val="Tahoma"/>
            <family val="2"/>
          </rPr>
          <t>jdominkovic:</t>
        </r>
        <r>
          <rPr>
            <sz val="9"/>
            <rFont val="Tahoma"/>
            <family val="2"/>
          </rPr>
          <t xml:space="preserve">
Pogledati u OBRAČUNSKU SITUACIJU</t>
        </r>
      </text>
    </comment>
    <comment ref="H107" authorId="0">
      <text>
        <r>
          <rPr>
            <b/>
            <sz val="9"/>
            <rFont val="Tahoma"/>
            <family val="2"/>
          </rPr>
          <t>jdominkovic:</t>
        </r>
        <r>
          <rPr>
            <sz val="9"/>
            <rFont val="Tahoma"/>
            <family val="2"/>
          </rPr>
          <t xml:space="preserve">
dobiveno iz OBRAČUNSKE SITUACIJE</t>
        </r>
      </text>
    </comment>
    <comment ref="H116" authorId="0">
      <text>
        <r>
          <rPr>
            <b/>
            <sz val="9"/>
            <rFont val="Tahoma"/>
            <family val="2"/>
          </rPr>
          <t>jdominkovic:</t>
        </r>
        <r>
          <rPr>
            <sz val="9"/>
            <rFont val="Tahoma"/>
            <family val="2"/>
          </rPr>
          <t xml:space="preserve">
dobiveno iz OBRAČUNSKE SITUACIJE</t>
        </r>
      </text>
    </comment>
    <comment ref="H120" authorId="0">
      <text>
        <r>
          <rPr>
            <b/>
            <sz val="9"/>
            <rFont val="Tahoma"/>
            <family val="2"/>
          </rPr>
          <t>jdominkovic:</t>
        </r>
        <r>
          <rPr>
            <sz val="9"/>
            <rFont val="Tahoma"/>
            <family val="2"/>
          </rPr>
          <t xml:space="preserve">
dobiveno kao ukupni iskop - podložni pijesak - volumen cijevi
</t>
        </r>
      </text>
    </comment>
    <comment ref="H125" authorId="0">
      <text>
        <r>
          <rPr>
            <b/>
            <sz val="9"/>
            <rFont val="Tahoma"/>
            <family val="2"/>
          </rPr>
          <t>jdominkovic:</t>
        </r>
        <r>
          <rPr>
            <sz val="9"/>
            <rFont val="Tahoma"/>
            <family val="2"/>
          </rPr>
          <t xml:space="preserve">
dobiveno iz OBRAČUNSKE SITUACIJE
</t>
        </r>
      </text>
    </comment>
    <comment ref="H126" authorId="0">
      <text>
        <r>
          <rPr>
            <b/>
            <sz val="9"/>
            <rFont val="Tahoma"/>
            <family val="2"/>
          </rPr>
          <t>jdominkovic:</t>
        </r>
        <r>
          <rPr>
            <sz val="9"/>
            <rFont val="Tahoma"/>
            <family val="2"/>
          </rPr>
          <t xml:space="preserve">
dobiveno iz OBRAČUNSKE SITUACIJE
</t>
        </r>
      </text>
    </comment>
    <comment ref="H127" authorId="0">
      <text>
        <r>
          <rPr>
            <b/>
            <sz val="9"/>
            <rFont val="Tahoma"/>
            <family val="2"/>
          </rPr>
          <t>jdominkovic:</t>
        </r>
        <r>
          <rPr>
            <sz val="9"/>
            <rFont val="Tahoma"/>
            <family val="2"/>
          </rPr>
          <t xml:space="preserve">
dobiveno iz OBRAČUNSKE SITUACIJE</t>
        </r>
      </text>
    </comment>
    <comment ref="H136" authorId="0">
      <text>
        <r>
          <rPr>
            <b/>
            <sz val="9"/>
            <rFont val="Tahoma"/>
            <family val="2"/>
          </rPr>
          <t>jdominkovic:</t>
        </r>
        <r>
          <rPr>
            <sz val="9"/>
            <rFont val="Tahoma"/>
            <family val="2"/>
          </rPr>
          <t xml:space="preserve">
dobiveno iz Iskaza materijala</t>
        </r>
      </text>
    </comment>
    <comment ref="H137" authorId="0">
      <text>
        <r>
          <rPr>
            <b/>
            <sz val="9"/>
            <rFont val="Tahoma"/>
            <family val="2"/>
          </rPr>
          <t>jdominkovic:</t>
        </r>
        <r>
          <rPr>
            <sz val="9"/>
            <rFont val="Tahoma"/>
            <family val="2"/>
          </rPr>
          <t xml:space="preserve">
dobiveno iz Iskaza materijala</t>
        </r>
      </text>
    </comment>
    <comment ref="H142" authorId="0">
      <text>
        <r>
          <rPr>
            <b/>
            <sz val="9"/>
            <rFont val="Tahoma"/>
            <family val="2"/>
          </rPr>
          <t>jdominkovic:</t>
        </r>
        <r>
          <rPr>
            <sz val="9"/>
            <rFont val="Tahoma"/>
            <family val="2"/>
          </rPr>
          <t xml:space="preserve">
dobiveno iz OBRAČUNSKE SITUACIJE</t>
        </r>
      </text>
    </comment>
    <comment ref="H149" authorId="0">
      <text>
        <r>
          <rPr>
            <b/>
            <sz val="9"/>
            <rFont val="Tahoma"/>
            <family val="2"/>
          </rPr>
          <t>jdominkovic:</t>
        </r>
        <r>
          <rPr>
            <sz val="9"/>
            <rFont val="Tahoma"/>
            <family val="2"/>
          </rPr>
          <t xml:space="preserve">
dobiveno iz OBRAČUNSKE SITUACIJE
</t>
        </r>
      </text>
    </comment>
    <comment ref="H150" authorId="0">
      <text>
        <r>
          <rPr>
            <b/>
            <sz val="9"/>
            <rFont val="Tahoma"/>
            <family val="2"/>
          </rPr>
          <t>jdominkovic:</t>
        </r>
        <r>
          <rPr>
            <sz val="9"/>
            <rFont val="Tahoma"/>
            <family val="2"/>
          </rPr>
          <t xml:space="preserve">
dobiveno iz OBRAČUNSKE SITUACIJE</t>
        </r>
      </text>
    </comment>
    <comment ref="H158" authorId="0">
      <text>
        <r>
          <rPr>
            <b/>
            <sz val="9"/>
            <rFont val="Tahoma"/>
            <family val="2"/>
          </rPr>
          <t>jdominkovic:</t>
        </r>
        <r>
          <rPr>
            <sz val="9"/>
            <rFont val="Tahoma"/>
            <family val="2"/>
          </rPr>
          <t xml:space="preserve">
dobiveno iz OBRAČUNSKE SITUACIJE</t>
        </r>
      </text>
    </comment>
    <comment ref="H159" authorId="0">
      <text>
        <r>
          <rPr>
            <b/>
            <sz val="9"/>
            <rFont val="Tahoma"/>
            <family val="2"/>
          </rPr>
          <t>jdominkovic:</t>
        </r>
        <r>
          <rPr>
            <sz val="9"/>
            <rFont val="Tahoma"/>
            <family val="2"/>
          </rPr>
          <t xml:space="preserve">
dobiveno iz OBRAČUNSKE SITUACIJE</t>
        </r>
      </text>
    </comment>
    <comment ref="H165" authorId="0">
      <text>
        <r>
          <rPr>
            <b/>
            <sz val="9"/>
            <rFont val="Tahoma"/>
            <family val="2"/>
          </rPr>
          <t>jdominkovic:</t>
        </r>
        <r>
          <rPr>
            <sz val="9"/>
            <rFont val="Tahoma"/>
            <family val="2"/>
          </rPr>
          <t xml:space="preserve">
dobiveno iz OBRAČUNSKE SITUACIJE</t>
        </r>
      </text>
    </comment>
    <comment ref="H166" authorId="0">
      <text>
        <r>
          <rPr>
            <b/>
            <sz val="9"/>
            <rFont val="Tahoma"/>
            <family val="2"/>
          </rPr>
          <t>jdominkovic:</t>
        </r>
        <r>
          <rPr>
            <sz val="9"/>
            <rFont val="Tahoma"/>
            <family val="2"/>
          </rPr>
          <t xml:space="preserve">
dobiveno iz OBRAČUNSKE SITUACIJE</t>
        </r>
      </text>
    </comment>
    <comment ref="H160" authorId="0">
      <text>
        <r>
          <rPr>
            <b/>
            <sz val="9"/>
            <rFont val="Tahoma"/>
            <family val="2"/>
          </rPr>
          <t>jdominkovic:</t>
        </r>
        <r>
          <rPr>
            <sz val="9"/>
            <rFont val="Tahoma"/>
            <family val="2"/>
          </rPr>
          <t xml:space="preserve">
dobiveno iz OBRAČUNSKE SITUACIJE
</t>
        </r>
      </text>
    </comment>
  </commentList>
</comments>
</file>

<file path=xl/sharedStrings.xml><?xml version="1.0" encoding="utf-8"?>
<sst xmlns="http://schemas.openxmlformats.org/spreadsheetml/2006/main" count="428" uniqueCount="349">
  <si>
    <t>Red. br.</t>
  </si>
  <si>
    <t>Količina</t>
  </si>
  <si>
    <t xml:space="preserve"> Jed.cij.</t>
  </si>
  <si>
    <t>Ukupno</t>
  </si>
  <si>
    <t>2.)</t>
  </si>
  <si>
    <t>2.2</t>
  </si>
  <si>
    <t>IZRADA POSTELJICE OD ZEMLJANIH MATERIJALA</t>
  </si>
  <si>
    <t>BETONSKA GALANTERIJA TAKTILNOG POLJA UPOZORENJA</t>
  </si>
  <si>
    <t>4.)</t>
  </si>
  <si>
    <t>4.3</t>
  </si>
  <si>
    <t>4.5</t>
  </si>
  <si>
    <t>1.</t>
  </si>
  <si>
    <t>2.</t>
  </si>
  <si>
    <t>3.</t>
  </si>
  <si>
    <t>4.</t>
  </si>
  <si>
    <t>5.</t>
  </si>
  <si>
    <t>Pripremni radovi</t>
  </si>
  <si>
    <t>Zemljani radovi</t>
  </si>
  <si>
    <t>Odvodnja</t>
  </si>
  <si>
    <t>Kolnička konstrukcija</t>
  </si>
  <si>
    <t>UKUPNO:</t>
  </si>
  <si>
    <t>6.</t>
  </si>
  <si>
    <t>2-08.4</t>
  </si>
  <si>
    <t>ODVODNJA</t>
  </si>
  <si>
    <t xml:space="preserve">  </t>
  </si>
  <si>
    <t>5-01</t>
  </si>
  <si>
    <t>Po četvornom metru stvarno izvedene površine</t>
  </si>
  <si>
    <t>1-03.2</t>
  </si>
  <si>
    <t>Obračun radova.</t>
  </si>
  <si>
    <t>4.4</t>
  </si>
  <si>
    <t>5-02</t>
  </si>
  <si>
    <t>NOSIVI SLOJ OD ZRNATOG KAMENOG MATERIJALA STABILIZIRANOG HIDRAULIČNIM VEZIVOM</t>
  </si>
  <si>
    <t>Rad se mjeri u kubičnim metrima.</t>
  </si>
  <si>
    <t>3.)</t>
  </si>
  <si>
    <t>3.1</t>
  </si>
  <si>
    <t>3.2</t>
  </si>
  <si>
    <t>3.4</t>
  </si>
  <si>
    <t>3.7</t>
  </si>
  <si>
    <t>3-02.2</t>
  </si>
  <si>
    <t>IZRADA PLITKIH DRENAŽA</t>
  </si>
  <si>
    <t>m3</t>
  </si>
  <si>
    <t>Rad se mjeri u kubičnim metrima za svaku debljinu sloja.</t>
  </si>
  <si>
    <t>1-03.5</t>
  </si>
  <si>
    <t>KOLNIČKA KONSTRUKCIJA</t>
  </si>
  <si>
    <t>Obračun radova:</t>
  </si>
  <si>
    <t>2-10.1</t>
  </si>
  <si>
    <t>2-15.1</t>
  </si>
  <si>
    <t>OPIS RADA</t>
  </si>
  <si>
    <t>kom</t>
  </si>
  <si>
    <t>Po kubičnom metru iskopanog materijala mjereno u sraslom stanju.</t>
  </si>
  <si>
    <t>3-04.1</t>
  </si>
  <si>
    <t>ISKOP ROVA ZA KANALIZACIJU</t>
  </si>
  <si>
    <t>1-03</t>
  </si>
  <si>
    <t>ČIŠĆENJE I PRIPREMA TERENA</t>
  </si>
  <si>
    <t>1-03.1</t>
  </si>
  <si>
    <t>1.1</t>
  </si>
  <si>
    <t>Prema kvadratnom metru ugrađenog geotekstla</t>
  </si>
  <si>
    <t xml:space="preserve">UREĐENJE SLABONOSIVOG TEMELJNOG TLA I POSTELJICE GEOTEKSTILOM </t>
  </si>
  <si>
    <t>Zatrpavanje rova pijeskom.</t>
  </si>
  <si>
    <t>UGRADNJA ODVODNIH CIJEVI OBORINSKE KANALIZACIJE</t>
  </si>
  <si>
    <t>Rad se mjeri i obračunava po kubičnom metru (m3) izvršenog iskopa prema mjerama iz projekta.</t>
  </si>
  <si>
    <t>2.4</t>
  </si>
  <si>
    <t>2.5</t>
  </si>
  <si>
    <t>NOSIVI SLOJEVI OD ZRNATOG KAMENOG MATERIJALA</t>
  </si>
  <si>
    <t>3-04.6</t>
  </si>
  <si>
    <t>ZATRPAVANJE ROVA KANALIZACIJE</t>
  </si>
  <si>
    <t>Rad se mjeri u metrima (m') postavljenih rubnjaka prema detaljima iz projekta, uključivo s izvedbom podloge.</t>
  </si>
  <si>
    <t>ZEMLJANI RADOVI</t>
  </si>
  <si>
    <t>PRIPREMNI RADOVI</t>
  </si>
  <si>
    <t>2-02</t>
  </si>
  <si>
    <t>m'</t>
  </si>
  <si>
    <t>m2</t>
  </si>
  <si>
    <t>3-04.7.1</t>
  </si>
  <si>
    <t>1.)</t>
  </si>
  <si>
    <t>1.2</t>
  </si>
  <si>
    <t>1.3</t>
  </si>
  <si>
    <t>Građevina:</t>
  </si>
  <si>
    <t xml:space="preserve">Datum izrade:          </t>
  </si>
  <si>
    <t>Mapa:</t>
  </si>
  <si>
    <t>Ukupno  3.) - ODVODNJA  (kn):</t>
  </si>
  <si>
    <t>Ukupno  2.) - ZEMLJANI RADOVI  (kn):</t>
  </si>
  <si>
    <t>Ukupno  1.) - PRIPREMNI RADOVI  (kn):</t>
  </si>
  <si>
    <t>Ukupno  4.) - KOLNIČKA KONSTRUKCIJA  (kn):</t>
  </si>
  <si>
    <t>PLANIRANJE I ZATRAVLJENJE POVRŠINA</t>
  </si>
  <si>
    <t>Valjanje, planiranje i humuziranje ravnih zelenih površina. Rad obuhvaća dobavu i ugradnju humusnog materijala u sloju debljine od 20cm. Razastrti sloj humusa je potrebno uvaljati laganim valjkom. U slučaju suhog i vrućeg vremena potrebno je vlažiti zasijane površine. Po fino uređenom humusnom sloju sije se trava. 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t>
  </si>
  <si>
    <t>Slivnik sa slivnom rešetkom nosivosti 400kN</t>
  </si>
  <si>
    <t>4.3.1</t>
  </si>
  <si>
    <t>4.3.2</t>
  </si>
  <si>
    <t>3-04.3</t>
  </si>
  <si>
    <t>1-03.4</t>
  </si>
  <si>
    <t>UKLANJANJE ILI PREMJEŠTANJE POSTOJEĆIH KOMUNALNIH INSTALACIJA</t>
  </si>
  <si>
    <t>LOKACIJA I ZAŠTITA KOMUNALNIH INSTALACIJA I OSTALIH PRIKLJUČAKA</t>
  </si>
  <si>
    <t>Probni iskopi radi utvrđivanja stvarnog položaja postojećih instalacija uz nadzor predstavnika poduzeća čije su instalacije. Iskope vršiti isključivo ručno.</t>
  </si>
  <si>
    <t xml:space="preserve">Polaganje betonskih polucijevi za zaštitu postojećih instalacijama na mjestima gdje se nalaze u blizini posteljice. </t>
  </si>
  <si>
    <t>Dobava i ugradba betonskog rubnjaka  poprečnog presjeka 18/24 i 8/20cm na prethodno izvedenu podlogu od svježeg betona. Rad obuhvaća moguće zasijecanje ruba asfalta, uređenje stranica rova, ugradnju rubnjaka u betonsku podlogu prema detaljima iz projekta. Beton ugrađenog rubnjaka mora biti klase C 35/45 (MB-45) – v/c faktor ispod 0.45, otporan na smrzavanje i soli za odmrzavanje.</t>
  </si>
  <si>
    <t>PEHD SLIVNICI (VODOLOVNA GRLA)</t>
  </si>
  <si>
    <t>PEHD korugirana SN8, Ø200mm (slivnička veza)</t>
  </si>
  <si>
    <t>Po četvornom metru stvarno izvedene posteljice pješačke staze</t>
  </si>
  <si>
    <t xml:space="preserve">Rad se mjeri i obračunava po metru dužnom (m') ugrađene cijevi. </t>
  </si>
  <si>
    <t>taktilno polje upozorenja čepaste strukture: ploča dimenzija 20x20x8cm</t>
  </si>
  <si>
    <t xml:space="preserve">Izrada nosivog sloja od cementom stabiliziranog kamenog materijala. Ugrađeni sloj mora zadovoljavati kriterij nosivosti od b28 =3-6,0MN/m2. </t>
  </si>
  <si>
    <t>4.1</t>
  </si>
  <si>
    <t>4.1.1</t>
  </si>
  <si>
    <t>4.1.3</t>
  </si>
  <si>
    <t>4.2</t>
  </si>
  <si>
    <t>1.4</t>
  </si>
  <si>
    <t>Jed.mj.</t>
  </si>
  <si>
    <t>1.4.1</t>
  </si>
  <si>
    <t>1.4.2</t>
  </si>
  <si>
    <t>Rad se mjeri i obračunava po m' izvedenog drenažnog sustava promjera 10cm</t>
  </si>
  <si>
    <t>m</t>
  </si>
  <si>
    <t>UKLANJANJE POSTOJEĆIH KONSTRUKCIJA NA PODRUČJU ZAHVATA</t>
  </si>
  <si>
    <t>4.4.1</t>
  </si>
  <si>
    <t>4.4.2</t>
  </si>
  <si>
    <t>NAPOMENA:</t>
  </si>
  <si>
    <t>1.3.1</t>
  </si>
  <si>
    <t>1.3.2</t>
  </si>
  <si>
    <t>1.3.3</t>
  </si>
  <si>
    <t>Rad se mjeri i obračunava po komadu ugrađenog i preuzetog slivnika</t>
  </si>
  <si>
    <t>Broj projekta:</t>
  </si>
  <si>
    <t>A.</t>
  </si>
  <si>
    <t>Obračun se vrši prema dimenzijama iz projekta. Iskazane količine u troškovniku proizlaze iz dimenzija prikazanih u nacrtima i prilozima.</t>
  </si>
  <si>
    <t>B.</t>
  </si>
  <si>
    <t>C.</t>
  </si>
  <si>
    <t>E.</t>
  </si>
  <si>
    <t>F.</t>
  </si>
  <si>
    <t>D.</t>
  </si>
  <si>
    <t>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</si>
  <si>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 xml:space="preserve">U zoni zahvata gdje je projektom naznačeno postojanje instalacija izvođač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 </t>
  </si>
  <si>
    <t xml:space="preserve">Izvoditelj je dužan održavati gradilište za vrijeme izvođenja radova (održavanje zelenila, vertikalne i horizontalne signalizacije, turističke signalizacije, privremene regulacije i svega ostalog što je u funkciji sigurnog odvijanje prometa). </t>
  </si>
  <si>
    <t>Izvoditelj  je dužan pri sastavljanju ponude obići buduće gradilište te za jedinične mjere ponuditi cijene koje obuhvaćaju potpun i konačan opis rada.</t>
  </si>
  <si>
    <t>P.T.U. 3</t>
  </si>
  <si>
    <t xml:space="preserve"> P.T.U. 15</t>
  </si>
  <si>
    <t>Sječa šiblja i stabala svih dimenzija, odsijecanje granja, rezanje stabala i debelih grana na dužine pogodne za prijevoz, vađenje korijenja, šiblja te starih panjeva i panjeva novo posječenih stabala koji se nalaze u cestovnom pojasu, te njihov utovar, prijevoz, deponiranje i uređenje deponije po izboru Izvoditelja. 
Stavka uključuje i popunu udubine od izvađenih panjeva i istim materijalom kakav je na okolnom temeljnom tlu te zbijanje do propisane zbijenosti Ms≥20MN/m2.</t>
  </si>
  <si>
    <t>UKLANJANJE GRMLJA I DRVEĆA</t>
  </si>
  <si>
    <t>Rubnjaci 8/20cm uz pješačke staze  u betonsku podlogu C16/20; 0,03m3/m'.</t>
  </si>
  <si>
    <t>O.T.U. / HRN EN</t>
  </si>
  <si>
    <t>13108-1</t>
  </si>
  <si>
    <t>NOSIVI SLOJEVI (AC base)</t>
  </si>
  <si>
    <t>Obračun radova po m2 nosivog sloja:</t>
  </si>
  <si>
    <t xml:space="preserve">Strojna izrada asfaltnog nosivog sloja (AC base), proizvedenog i ugrađenog po vrućem postupku, vrste bitumena i agregata prema potvrđenom radnom sastavu. </t>
  </si>
  <si>
    <t>HABAJUĆI SLOJEVI (AC surf)</t>
  </si>
  <si>
    <t xml:space="preserve">Strojna izrada asfaltnog habajućeg sloja (AC surf), proizvedenog i ugrađenog po vrućem postupku, vrste bitumena i agregata prema potvrđenom radnom sastavu. </t>
  </si>
  <si>
    <t>Obračun radova po m2 asfaltnog habajućeg sloja:</t>
  </si>
  <si>
    <t>U cijenu izvedbe habajućeg sloja uključeno je čišćenje podloge te nabava, prijevoz i prskanje bitumenskom emulzijom prije izvedbe samog sloja u količini od 0,30kg/m2.</t>
  </si>
  <si>
    <t xml:space="preserve">Planiranje i poravnanje eventualnih neravnina na temeljnom tlu i nabava, dobava i polaganje geotekstila kvalitete i klasifikacije prema OTU.
Geotekstil tip 300g/m2.
Rad obuhvaća polaganje geotekstila na pripremljeno temeljno tlo s preklapanjem i šivanjem. Preklapanje treba izvesti u smjeru nasipanja materijala. </t>
  </si>
  <si>
    <t>taktilno polje upozorenja užlijebljene strukture: ploča dimenzija 40x40x5cm</t>
  </si>
  <si>
    <t>1-02.1</t>
  </si>
  <si>
    <t>ISKOLČENJE TRASE I OBJEKATA</t>
  </si>
  <si>
    <t>1-02</t>
  </si>
  <si>
    <t>GEODETSKI RADOVI</t>
  </si>
  <si>
    <t>Strojni iskop rova za izvedbu oborinske kanalizacije u zelenom pojasu, u kolničkoj konstrukciji, na mjestima postojećih kolnih prilaza (uključivo sva rušenja), iskop za slivničke veze s utovarom, odvozom na deponiju po izboru Izvoditelja, deponiranje i uređenje deponije. Rad također uključuje eventualna razupiranja za siguran rad u rovu te planiranje dna rova. Širina iskopa ovisi o promjeru cijevi. 
Eventualno potrebni ručni rad je uključen u stavku.</t>
  </si>
  <si>
    <t>3-04.2</t>
  </si>
  <si>
    <t>IZRADA PODLOŽNOG SLOJA KANALIZACIJSKIH CIJEVI</t>
  </si>
  <si>
    <t>Rad se mjeri i obračunava po kubičnom metru (m3) stvarno izvršenog podložnog sloja, prema mjerama iz projekta.</t>
  </si>
  <si>
    <t>Nabava, transport i ugradnja odvodnih cijevi cestovne kanalizacije od korugiranih polietilenskih cijevi. PEHD cijevi su sukladne s prEN 13476-1, prEN 13476-3, DIN 16961-1, i DIN 16961-2. Obodna krutost PEHD cijevi je SN 8 prema EN ISO 9969.
Rad obuhvaća profiliranje rova, izvedbu podloge, te nabavu, transport i ugradnju cijevi. 
U jediničnu cijenu uključen je sav rad i materijal, dodatni materijal i pribor potreban za potpunu propisanu ugradnju i spajanje kanalizacijskih cijevi. Stavkom su obračunati fazonski komadi, brtvila, obrada spojeva i sve ostalo što je potrebno za potpuno dovršenje rada na ugradnji kanalizacije, uključivo i kontrolu vodonepropusnosti te videodetekciju s inklinacijom - snimanje kamerom izvedenog stanja.</t>
  </si>
  <si>
    <t>BETONSKI RUBNJACI</t>
  </si>
  <si>
    <t>nosivi sloj od drobljenog kamenog materijala ispod ceste od min. 40cm</t>
  </si>
  <si>
    <t>OPREMA CESTE</t>
  </si>
  <si>
    <t>9-01</t>
  </si>
  <si>
    <t>PROMETNI ZNAKOVI (OKOMITA SIGNALIZACIJA)</t>
  </si>
  <si>
    <t xml:space="preserve">Ovaj rad obuhvaća nabavu i postavljanje svih vrsta prometnih znakova u svemu prema projektu prometne opreme ceste. 
Prometni znakovi svojom vrstom, značenjem, oblikom, bojom, veličinom i načinom postavljanja trebaju biti u skladu s "Pravilnikom" te hrvatskim i europskim normama.
</t>
  </si>
  <si>
    <t xml:space="preserve">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
</t>
  </si>
  <si>
    <t>9-01.2</t>
  </si>
  <si>
    <t>PROMETNI ZNAKOVI IZRIČITIH NAREDBI</t>
  </si>
  <si>
    <t xml:space="preserve">Prometni znakovi izričitih naredbi su kružnog oblika (iznimno osmerokut ili istostraničan trokut) i postavljaju se na stupove kružna presjeka. Dimenzije znakova određene su Pravilnikom i normama.
Rad obuhvaća nabavu, prijevoz i postavljanje prometnoga znaka sa stupom i temeljem. Obračunava se prema broju postavljenih znakova određenih dimenzija, uključujući stupove i temelje, pri čemu se razlikuju lokacije prema broju znakova na jednom stupu (stup s jednim znakom – stup s dva znaka).
</t>
  </si>
  <si>
    <t>9-01.3</t>
  </si>
  <si>
    <t>PROMETNI ZNAKOVI OBAVIJESTI</t>
  </si>
  <si>
    <t xml:space="preserve">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t>
  </si>
  <si>
    <t>9-02</t>
  </si>
  <si>
    <t>OZNAKE NA KOLNIKU</t>
  </si>
  <si>
    <t xml:space="preserve">Ovaj rad obuhvaća izradu oznaka na kolniku za reguliranje prometa koje su definirane u Pravilniku i ovim OTU.
Oznake na kolniku dijele se na:
• uzdužne oznake na kolniku,
• poprečne oznake na kolniku,
• ostale oznake na kolniku.
Boje i dimenzije oznaka određene su Pravilnikom i pripadajućim normama. U cijenu je potrebno uključiti i eventualno potrebno tzv "markiranje".
</t>
  </si>
  <si>
    <t>9-02.2</t>
  </si>
  <si>
    <t>POPREČNE OZNAKE NA KOLNIKU</t>
  </si>
  <si>
    <t>- pješački prijelaz širine 3m</t>
  </si>
  <si>
    <t>Ukupno 5 - OPREMA CESTE (kn):</t>
  </si>
  <si>
    <t>PRIVREMENA REGULACIJA PROMETA</t>
  </si>
  <si>
    <t>5.1</t>
  </si>
  <si>
    <t>0-24</t>
  </si>
  <si>
    <t>1.1.1</t>
  </si>
  <si>
    <t xml:space="preserve"> - iskolčenje trase i objekata</t>
  </si>
  <si>
    <t>1.1.2</t>
  </si>
  <si>
    <t xml:space="preserve"> - izrada elaborata iskolčenja </t>
  </si>
  <si>
    <t>1.1.3</t>
  </si>
  <si>
    <t xml:space="preserve"> - izrada geodetske snimke izvedenog stanja</t>
  </si>
  <si>
    <t>Obračun radova komplene privremene regulacije prometa:</t>
  </si>
  <si>
    <t>ŠIROKI ISKOP</t>
  </si>
  <si>
    <t>Ovaj rad obuhvaća široke iskope mješovitog materijala. Iskopi predviđeni projektom kao što su: iskopi postojeće kolničke konstrukcije, kolnih ulaza, pješačkih staza, postojećih rubnjaka i kanalica, iskopi za proširenje kolnika u trasi za kolnik i pješačke staze. Iskop se obavlja prema visinskim kotama iz projekta  te propisanim nagibima kosina.
Rad uključuje utovar iskopanog materijala u prijevozna sredstva, prijevoz do deponije, deponiranje, te uređenje deponije. Mjesto deponije dužan je osigurati Izvoditelj radova. Dio materijala koji je potreban za izradu zemljanog nasipa potrebno je privremeno deponirati na gradilištu.</t>
  </si>
  <si>
    <t>Privremena regulacija prometa. Radovi ne mogu započeti bez privremene regulacije prometa za vrijeme izvođenja radova. Izvođač je dužan osigurati Elaborat privremene regulacije prometa, te pri sastavljanju ponude obići buduće gradilište te ukalkulirati u ponudu sve prometne znakove privremene regulacije prometa u potrebnom broju, obliku i s tehničkim obilježjima u skladu s napredovanjem radova i zahtjevima zakonom nadležnih institucija, te ishođenje svih potrebnih suglasnosti. Nakon završetka svih radova znakovi privremene regulacije prometa moraju se ukloniti i ostaju u vlasništvu Izvođača radova.  
Radovi se posebno ne obračunavaju i ne naplaćuju za svaki znak već se obračunavaju po kompletu privremene regulacije prometa za cijelo vrijeme izvođenja radova prema OTU 0-24.</t>
  </si>
  <si>
    <t>Obračun radova po komadu:</t>
  </si>
  <si>
    <t>1.5</t>
  </si>
  <si>
    <t>1.5.1</t>
  </si>
  <si>
    <t>1.5.2</t>
  </si>
  <si>
    <t>1.5.3</t>
  </si>
  <si>
    <t>3.4.1</t>
  </si>
  <si>
    <t>3.6</t>
  </si>
  <si>
    <t>3.6.1</t>
  </si>
  <si>
    <t>4.5.1</t>
  </si>
  <si>
    <t>4.5.2</t>
  </si>
  <si>
    <t>5.2</t>
  </si>
  <si>
    <t>5.2.1</t>
  </si>
  <si>
    <t>5.2.2</t>
  </si>
  <si>
    <t>Grad Vukovar, Dr. Franje Tuđmana 1, 32000 Vukovar</t>
  </si>
  <si>
    <t>REKAPITULACIJA:</t>
  </si>
  <si>
    <t xml:space="preserve">GRAĐEVINSKI PROJEKT PROMETNIH POVRŠINA </t>
  </si>
  <si>
    <t>Z B02,  60x60x60 cm</t>
  </si>
  <si>
    <t>6.1</t>
  </si>
  <si>
    <t>Oprema ceste</t>
  </si>
  <si>
    <t>Javna rasvjeta</t>
  </si>
  <si>
    <t>- crta zaustavljanja - puna bijela 50 cm</t>
  </si>
  <si>
    <t>- oznaka na kolniku "STOP" H38</t>
  </si>
  <si>
    <t>komp.</t>
  </si>
  <si>
    <t>Naručitelj:</t>
  </si>
  <si>
    <t>Uklanjanje grmlja i šiblja (do Ø 10 cm) obračunava se po četvornom metru očišćene površine. Ovom stavkom obuhvaćeno je uklanjanje grmlja, šiblja i žive ograde</t>
  </si>
  <si>
    <t>1.2.1</t>
  </si>
  <si>
    <t>1.2.2</t>
  </si>
  <si>
    <t>Uklanjanje drveća promjera Ø 10-30 cm</t>
  </si>
  <si>
    <t>Uklanjanje drveća većeg promjera Ø  od 30 cm</t>
  </si>
  <si>
    <t>1.3.4</t>
  </si>
  <si>
    <t xml:space="preserve">Prije početka radova Izvoditelj je radova dužan, u suradnji s Nadzornim inženjerom, sačiniti popis turističke signalizacije i reklama, kako bi se temeljem istog od vlasnika turisitčke signalizacije i reklama moglo zatražiti privremeno uklanjanje ili izmještanje (o trošku vlasnika) za vrijeme izvođenja radova. </t>
  </si>
  <si>
    <t xml:space="preserve">Zatrpavanje i blindiranje postojećih slivnika i njihovih veza prema sekundarnoj odvodnji. 
Rad obuhvaća demontiranje rešetke, blindiranje slivničkog ispusta, djelomično razbijanje, vađenje, utovar i odvoz na deponiju , te zatrpavanje rova pijeskom do kote posteljice. </t>
  </si>
  <si>
    <t>Z C04, 40x40 cm</t>
  </si>
  <si>
    <t>1.2.3</t>
  </si>
  <si>
    <t>2.1</t>
  </si>
  <si>
    <t>2.4.1</t>
  </si>
  <si>
    <t>2.4.2</t>
  </si>
  <si>
    <t xml:space="preserve">Iskolčenje trase i objekata obuhvaća sva geodetska mjerenja, kojima se podatci iz projekta prenose na teren ili s terena u projekte, osiguranje osi iskolčene trase, profiliranje, obnavljanje i održavanje iskolčenih oznaka na terenu za sve vrijeme građenja, odnosno do predaje radova investitoru. Cijena obuhvaća i izradu elaborata iskolčenja te geodetske snimke izvedenog stanja s prijavom nadležnom uredu za katastarske poslove na površini koja je obuhvaćena zahvatom. </t>
  </si>
  <si>
    <t>1.4.3</t>
  </si>
  <si>
    <t>3.7.1</t>
  </si>
  <si>
    <t>nosivi sloj od drobljenog kamenog mat. ispod pješačkih staza od min. 20cm</t>
  </si>
  <si>
    <t>Z B51,  60x60x60 cm</t>
  </si>
  <si>
    <t>Z B31,  60x60x60 cm</t>
  </si>
  <si>
    <t>Z B04,  60x60x60 cm</t>
  </si>
  <si>
    <t>5.1.1</t>
  </si>
  <si>
    <t>5.1.2</t>
  </si>
  <si>
    <t>5.1.3</t>
  </si>
  <si>
    <t>5.1.4</t>
  </si>
  <si>
    <t>Z C06, 40x40 cm</t>
  </si>
  <si>
    <t>- oznaka parkirališta bijela (2,5m+1m), H60</t>
  </si>
  <si>
    <t>- oznaka na kolniku "ŠKOLA"</t>
  </si>
  <si>
    <t>- oznaka na kolniku, simbol X, bijele boje</t>
  </si>
  <si>
    <t>- oznaka na kolniku, simbol X, zabrana parkiranja žute boje</t>
  </si>
  <si>
    <t>Nosivi sloj od cementom stabiliziranog zrnatog kamenog materijala ispod pješačkih staza debljine sloja od 15cm.</t>
  </si>
  <si>
    <t>2.5.1</t>
  </si>
  <si>
    <t>Izmještanje postojećih ormarića s opremom i uređajima raznih komunalnih instalacija i kontaktne mreže prema potrebi zbog smještaja novoprojektiranih elemenata poprečnog presjeka (pješačke staze, rubnjaka i sl.). Ormariće izmjestiti u zeleni pojas ili uz objekte. Stavkom su obuhvaćeni svi građevinski i elektrotehnički radovi do potpunog izmještaja ormarića.</t>
  </si>
  <si>
    <t xml:space="preserve">Po četvornom metru stvarno izvedene posteljice ceste i parkirališta </t>
  </si>
  <si>
    <t xml:space="preserve">Nabava i doprema te ugradnja pijeska za izradu podložnog sloja ispod cijevi u debljini 10,0cm. Posteljica cijevi mora biti iznivelirana s padom naliježuće površine cijevi prema podacima iz projekta.
</t>
  </si>
  <si>
    <t>1.4.4</t>
  </si>
  <si>
    <t>Prilagođavanje novoj niveleti poklopaca komunalnih i ostalih instalacija u kolniku. Ova stavka obuhvaća sljedeće radove: Rad obuhvaća uklanjanje postojećih poklopaca sa okvirom, popravak oštećenih dijelova okna, betoniranje i ugradnju novog poklopca DN 400  sa okvirom na kotu određenu projektom. U stavci predvidjeti i izvedbu pokrovne AB ploče dimenzija cca 160x160cm, tj. oplatu, armaturu, beton C25/30 prosječne debljine 20cm.</t>
  </si>
  <si>
    <t>Prilagođavanje novoj niveleti poklopaca komunalnih i ostalih instalacija na mjestu nove pješačke staze. Ova stavka obuhvaća sljedeće radove: Rad obuhvaća uklanjanje postojećih poklopaca sa okvirom, popravak oštećenih dijelova okna, betoniranje i ugradnju novog poklopca DN 250 sa okvirom na kotu određenu projektom. U stavci predvidjeti i izvedbu pokrovne AB ploče dimenzija cca 160x160cm, tj. oplatu, armaturu, beton C25/30 prosječne debljine 20cm.</t>
  </si>
  <si>
    <t>2.3</t>
  </si>
  <si>
    <t>ZAMJENA SLOJA SLABOG TEMELJNOG TLA BOLJIM MATERIJALOM</t>
  </si>
  <si>
    <t>Zamjena sloja slabog temeljnog tla boljim materijalom - drobljenim kamenom, predviđene debljine cca.25 cm ili prema zahtjevu nadzornog inženjera. Rad uključuje iskop sloja slabog materijala u temeljnom tlu s odvozom na odlagalište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t>
  </si>
  <si>
    <t>Obračun u kubičnim metrima potpuno završenog i zbijenog sloja</t>
  </si>
  <si>
    <t>Zatrpavanje rova kanalizacije pijeskom. Pijesak se koristi za zatrpavanje rova do razine posteljice kako bi se osigurala bočna stabilnost ruba kolničke konstrukcije. Ostatak rova u zelenom pojasu se ispunjava zemljom iz iskopa. 
Zatrpavanje kanalizacijskog rova smije započeti nakon što izvođač predoći dokaze uporabljivosti materijala i elemenata, potvrdu ovlaštenog tijela o vodonepropusnosti i  pošto nadzorni inženjer preuzme cijevi. Rad obuhvaća dobavu pijeska, razastiranje i planiranje materijala u slojevima, sabijanje laganim sredstvima za sabijanje tla ili ručno nabijačima. Traženi modul stišljivosti Ms≥30MN/m2. Vrsta sabijanja za pijesak prema Proctoru - visoko: veće od 97%.za kanalizaciju u cesti vrijedi OTU-2-09</t>
  </si>
  <si>
    <t>Nabava, transport i postavljanje modularnih slivnika, uključivo raznošenje i spuštanje u rov te potrebni spojni i brtveni materijal. 
Slivnik se sastoji od tijela slivnika od PEHD cijevi duljine 2m, DN 500, prstenaste čvrstoće SN8 i armiranobetonskog distribucijskog okvira. Armiranobetonski okvir se izvodi betonom C30/37, XC2, dmax=16mm. Uključena su i potrebna poravnanja na projektiranu kotu, neophodna oplata te sav ostali potreban materijal i rad.
Slivnik se postavlja u betonsku podlogu betona klase C16/20 debljine 10cm ispod koje je  zbijena podloga od šljunka debljine 10cm zbijenosti min 90% po Proctoru.
Priključak na reviziono okno ili direktno na cijev kanalizacije izvodi se slivničkim vezama. Priključak se izvodi na visini od najmanje 1m mjereno do dna slivnika.
Na montirani slivnik treba ugraditi slivnu rešetku s okvirom dimenzija 400x400mm, nosivosti 400kN. Ugrađene rešetke trebaju biti 1-2cm niže od završne kote asfalta ili kanalice.
Ovom stavkom obuhvaćen je sav potreban materijal i rad 
do potpunog dovršenja slivnika.</t>
  </si>
  <si>
    <t>Ugradnja rubnjaka 24/18/100cm na mjestima izvođenja nove kolničke konstrukcije u betonsku podlogu C16/20; 0,08m3/m'.</t>
  </si>
  <si>
    <t>Ugradnja rubnjaka 24/18/30cm u lepezama na križanju sa sporednim cestama i mjestima malih radijusa u betonsku podlogu C16/20; 0,08m3/m'.</t>
  </si>
  <si>
    <t>POJAČANO ODRŽAVANJE NERAZVRSTANIH CESTA NA PODRUČJU GRADA VUKOVARA - ULICA STJEPANA FILIPOVIĆA</t>
  </si>
  <si>
    <t>veljača 2016.</t>
  </si>
  <si>
    <t>10/2016</t>
  </si>
  <si>
    <t>5.3</t>
  </si>
  <si>
    <t>5.3.1</t>
  </si>
  <si>
    <t>5.3.2</t>
  </si>
  <si>
    <t>5.3.3</t>
  </si>
  <si>
    <t>5.3.4</t>
  </si>
  <si>
    <t>5.3.5</t>
  </si>
  <si>
    <t>5.3.6</t>
  </si>
  <si>
    <t>5.3.7</t>
  </si>
  <si>
    <t>5.4</t>
  </si>
  <si>
    <t>3.5</t>
  </si>
  <si>
    <t>4.4.3</t>
  </si>
  <si>
    <t>AC 8 surf 50/70 AG4 M4 debljine 4 cm na pješačkoj stazi</t>
  </si>
  <si>
    <t>AC 11 surf 50/70 AG4 M4 debljine 4cm na parkiralištu</t>
  </si>
  <si>
    <t>AC 11 surf 50/70 AG4 M4 debljine 4cm na cesti</t>
  </si>
  <si>
    <t>Radovi rušenja i uklanjanja postojeće kolničke konstrukcije, rubnjaka i sl. uključuju i utovar u prijevozna sredstva te odvoz na stalnu deponiju. Mjesto deponije dužan je osigurati Izvoditelj radova. Stavkom su obuhvaćena i sva strojna zasijecanja asfalta na mjestima uklapanja nove i stare kolničke konstrukcije, zasijecanja pri izvedbi prokopa i sl.
Rušenje i uklanjanje treba obaviti bez nanošenja štete na ostalim objektima i posjedima uz cestu.</t>
  </si>
  <si>
    <t>Izrada nosivog sloja od mehanički stabiliziranog drobljenog kamenog materijala. 
Rad obuhvaća nabavu i ugradnju drobljenog kamenog materijala veličine zrna 0/63mm.
Zahtjevi kvalitete su za:
cestu, pristupne ceste, parkirališta - stupanj zbijenosti Sz=100%, Ms=100MN/m2,
pješačke površine, kolne ulaze - stupanj zbijenosti Sz=97%, Ms=60MN/m2.</t>
  </si>
  <si>
    <t>AC 22 base 50/70 AG6 M2 debljine 6cm na cesti</t>
  </si>
  <si>
    <t>AC 22 base 50/70 AG6 M2 debljine 6cm na parkiralištu</t>
  </si>
  <si>
    <t>Rad obuhvaća iskop materijala za drenažni rov, nabavu, dobavu i izvedbu betonske podloge od betona normiranog zadanog sastava klase C 16/20 na uređenu podlogu prema projektu, nabavu, dobavu i polaganje drenažne perforirane cijevi od tvrdog PVC "tunelskog presjeka" cijevi sa ravnim dnom promjera  10cm te nabavu, dobavu i ugradnju filtarskog kamenog sloja krupnoće 8-63mm oko drenažne cijevi u drenažnom jarku.
Izvedba, kontrola kakvoće i obračun prema Općim tehničkim uvjetima za radove na cestama, IGH 2001. (OTU), 1. i 3. Poglavlje; odredba 3-02.2. Cijevi spajati najviše svakih 100m na najbliži slivnik ili revizijsko okno kanalizacije uz propisno brtvljenje</t>
  </si>
  <si>
    <t>IZRADA PRIKLJUČKA NOVE KANALIZACIJE</t>
  </si>
  <si>
    <t xml:space="preserve"> Obračun je po kom izvedenog priključka. </t>
  </si>
  <si>
    <t>Izrada priključaka nove kanalizacije na postojeća revizijska okna za cijevi  DN 200 mm.  Stavka obuhvaća probijanje otvora na betonskoj stijenki postojećeg revizijskog okna, zamazivanje spoja cementnim mortom te sav ostali rad, opremu i materijal potreban za potpuno dovršenje stavke.</t>
  </si>
  <si>
    <t>3.8</t>
  </si>
  <si>
    <t>3.8.1</t>
  </si>
  <si>
    <t>3.8.2</t>
  </si>
  <si>
    <t>3.8.3</t>
  </si>
  <si>
    <t>Obračun radova po m3 uklonjenih asfaltnih slojeva kolničke konstrukcije.</t>
  </si>
  <si>
    <t>Obračun radova po m3 uklonjenog nosivog sloja kolničke konstrukcije.</t>
  </si>
  <si>
    <t>1.3.5</t>
  </si>
  <si>
    <t>Strojno zasjecanje asfalta</t>
  </si>
  <si>
    <t>Rušenje postojećih nogostupa, kolnih pristupa i ostalih betoniranih površina na području zahvata; prosječne debljine 25 cm uključujući i odvodne rešetke, kanalice i parkovske rubnjake koji su u sastavu pješačke staze neovisno o završnom sloju staze.</t>
  </si>
  <si>
    <t>Strojno glodanje postojećeg asfaltnog kolnika na mjestima uklapanja u postojeći kolnik u sloju debljine 4 - 6  cm</t>
  </si>
  <si>
    <t>Strojno frezanje asfaltnih slojeva debljine do 10 cm, s utovarom i prijevozom na mjesto oporabe ili zbrinjavanja do 10 km koje odredi Investitor  te izvršiti razastriranje, planiranje i uređenje deponije. Stavka obuhvaća kompletno uklanjanje svih postojećih asfaltnih slojeva iz kolničke konstrukcije.</t>
  </si>
  <si>
    <t>JAVNA RASVJETA</t>
  </si>
  <si>
    <t>1. ELEKTROMONTAŽNI RADOVI I MATERIJAL</t>
  </si>
  <si>
    <t>Odspajanje i demontaža postojeće svjetiljke javne rasvjete postavljene na stup i montaža i spajanje na novom stupu.</t>
  </si>
  <si>
    <t>Odspajanje, demontaža postojećih stupova javne rasvjete i postavljanje na novi temelj.</t>
  </si>
  <si>
    <t>Isporuka, postavljanje i spajanje čeličnog stupa javne rasvjete visine 4m. Stup izveden kao stožasti, sa temeljnom pločom za montažu na temelj preko temeljnih vijaka. Promjer stupa na dnu minimalno 132mm, promjer stupa na vrhu prilagođen svjetiljki. Minimalna debljina stijenke stupa 3mm. Stup treba biti zaštićen od korozije dvostrukim toplim pocinčavanjem. Prije ugradnje potrebno priložiti atest ili dokumentaciju ovjerenu od strane ovlaštenog inženjera.</t>
  </si>
  <si>
    <r>
      <t>Isporuka i ugradnja priključne razdjelnice stupa opremljene s automatskim prekidačem 6A, C karakteristike, priključci za dva kabela presjeka minimalno 25mm</t>
    </r>
    <r>
      <rPr>
        <vertAlign val="superscript"/>
        <sz val="10"/>
        <rFont val="Arial CE"/>
        <family val="2"/>
      </rPr>
      <t>2</t>
    </r>
    <r>
      <rPr>
        <sz val="10"/>
        <rFont val="Arial CE"/>
        <family val="2"/>
      </rPr>
      <t>.</t>
    </r>
  </si>
  <si>
    <t>Isporuka cca 4m kabela tip PP-Y 3x2.5mm, uvlačenje kabela u stup i spajanje u razdjelnicu stupa i svjetiljku.</t>
  </si>
  <si>
    <r>
      <t>Isporuka i polaganje u već iskopani rov sa provlačenjem kroz cijevi kabela NYY 4x16mm</t>
    </r>
    <r>
      <rPr>
        <vertAlign val="superscript"/>
        <sz val="10"/>
        <rFont val="Arial CE"/>
        <family val="0"/>
      </rPr>
      <t>2</t>
    </r>
    <r>
      <rPr>
        <sz val="10"/>
        <rFont val="Arial CE"/>
        <family val="2"/>
      </rPr>
      <t>.</t>
    </r>
  </si>
  <si>
    <r>
      <t>m</t>
    </r>
    <r>
      <rPr>
        <sz val="10"/>
        <rFont val="Calibri"/>
        <family val="2"/>
      </rPr>
      <t>¹</t>
    </r>
  </si>
  <si>
    <t>Isporuka i polaganje u već iskopani rov željezne pocinčane trake 25x4 mm</t>
  </si>
  <si>
    <t>Isporuka i postavljanje križne spojnice i zalijevanje bitumenom.</t>
  </si>
  <si>
    <t>Mjerenje otpora izolacije, otpora uzemljenja, otpora petlje kvara, djelovanja zaštite, rasvjetljenosti te izdavanje ispitnih protokola i garancijskih listova, predočenje certifikata o kvaliteti ugrađene opreme</t>
  </si>
  <si>
    <t>kompl.</t>
  </si>
  <si>
    <t>2. GRAĐEVINSKI MATERIJAL I RADOVI</t>
  </si>
  <si>
    <t>Iskop temeljne jame, isporuka i izrada betonskih temelja za stup visine 4m (beton C30/37 , XC4) za rasvjetne stupove dim. 0,7x0,7m, dubine 085m, komplet sa sidrenim vijcima M16 (4 kom.) i PVC cijevima Ø63 mm za ulaz i izlaz kabela 3 kom.</t>
  </si>
  <si>
    <t>Iskop kabelskog rova u zemljištu C kategorije sa zatrpavanjem nakon polaganja cijevi i kabela - kabelski rov dubine 0,8 m i širine 0.4m, sa zatrpavanjem i nabijanjem rova u slojevima od 30cm sa odvozom viška zemlje na gradski deponij</t>
  </si>
  <si>
    <r>
      <t>m</t>
    </r>
    <r>
      <rPr>
        <vertAlign val="superscript"/>
        <sz val="10"/>
        <rFont val="Arial"/>
        <family val="2"/>
      </rPr>
      <t>3</t>
    </r>
  </si>
  <si>
    <t>Isporuka na gradilište i ugradnja pijeska granulacije 0-4 mm ili sipke zemlje u kabelski rov debljine 2 x 10cm za posteljicu i zaštitu kabela</t>
  </si>
  <si>
    <t>Isporuka i postavljanje plastične trake za upozorenje s natpisom "PAZI ELEKTROENERGETSKI KABEL"</t>
  </si>
  <si>
    <t>Isporuka i postavljanje PEHD cijevi promjera 50mm u prethodno iskopani rov</t>
  </si>
  <si>
    <t>Bušenje ispod prometnice ili kolnog ulaza i uvlačenje zaštitne cijevi PEHD Ø50mm.</t>
  </si>
  <si>
    <t>Bušenje, razbijanje i sanacija prolaza kabela kroz betonsku ogradu i postojeći tmelj rasvjetnog stupa.</t>
  </si>
  <si>
    <t>h</t>
  </si>
  <si>
    <t>Isporuka i ugradnja betona za sanaciju betonske ograde na mjestu prolaza kabela.</t>
  </si>
  <si>
    <t>6.1.1</t>
  </si>
  <si>
    <t>6.1.2</t>
  </si>
  <si>
    <t>6.1.3</t>
  </si>
  <si>
    <t>6.1.4</t>
  </si>
  <si>
    <t>6.1.5</t>
  </si>
  <si>
    <t>6.1.6</t>
  </si>
  <si>
    <t>6.1.7</t>
  </si>
  <si>
    <t>6.1.8</t>
  </si>
  <si>
    <t>6.1.9</t>
  </si>
  <si>
    <t>6.1.10</t>
  </si>
  <si>
    <t>6.2.</t>
  </si>
  <si>
    <t>6.2.1</t>
  </si>
  <si>
    <t>6.2.2</t>
  </si>
  <si>
    <t>6.2.3</t>
  </si>
  <si>
    <t>6.2.4</t>
  </si>
  <si>
    <t>6.2.5</t>
  </si>
  <si>
    <t>6.2.6</t>
  </si>
  <si>
    <t>6.2.7</t>
  </si>
  <si>
    <t>6.2.8</t>
  </si>
  <si>
    <t>Iskop postojećeg nosivog sloja od šljunkovitog materijala debljine do 30 cm, s utovarom i prijevozom na mjesto oporabe ili zbrinjavanja  koje odredi Investitor te izvršiti razastriranje, planiranje i uređenje deponije. Stavka obuhvaća kompletno uklanjanje postojećeg šljunkovitog materijala iz kolničke konstrukcije.</t>
  </si>
  <si>
    <t>Uklanjanje, izmještanje i zaštita postojećih komunalnih i drugih instalacija. Rad obuhvaća sav rad i materijal potreban za dovođenje instalacija u ispravno stanje; odnosno utovar, odvoz i zbrinjavanje na deponiju instalacija koje se uklanjaju.</t>
  </si>
  <si>
    <t>Ukupno 6.) - JAVNA RASVJETA (kn):</t>
  </si>
  <si>
    <t>Nabava, isporuka, montaža i spajanje dekorativne svjetiljke uključivo sa svjetlosnim izvorom visokotlačni natrij tubularne izvedbe 1x 70W (svjetlosni tok izvora ≥ 6600 lm, svjetlosna iskoristivost ≥ 91lm/W) i pripadajućim predspojem, za montažu na vrh stupa  kao Thorn tip Plurio original ili jednakovrijedna.Svjetiljka mora imati sljedeće tehničke karakteristike: distribucija svjetla simetrična 360°, donji dio kućišta od lijevanog aluminija, stupanj zaštite cjelokupne svjetiljke (optičkog i elektroničkog dijela) minimalno IP66, sjenilo u stupnju zaštite minimalno IK08, klasa električne zaštite II, UV stabilizirani difuzor, mogućnost upotrebe 120° sjenila, 0% ULOR element. Proizvod treba u potpunosti biti sukladan EN 60598 (izvođač je obvezan prije narudžbe priložiti potvrdu o suglasnosti izdanu od strane proizvođača te dodatni ENEC certifikat ovlaštenog ispitivačkog laboratorija). Proizvođač:_____________________ Tip:_______________</t>
  </si>
  <si>
    <t>km</t>
  </si>
  <si>
    <t xml:space="preserve">Zamjena poklopaca zdenaca različitih komunalnih i ostalih instalacija na trasi kolnika, poklopcima nosivosti nazivnog opterećenja 400kN na kotu određenu projektom.
Poklopac sukladno HRN EN 124 ili jednakovrijedno od lijevanog željeza, okrugli promjera 60 cm. Na betonski okvir postaviti dosjed od lijevanog željeza sa uloškom protiv lupanja. </t>
  </si>
  <si>
    <t>Grubo i fino strojno planiranje posteljice na prirodnom tlu, te zbijanje glatkim valjcima ili valjcima s točkovima na pneumaticima.
Zbijanje posteljice u zemljanim materijalima treba izvršiti tako, da se postigne stupanj zbijenosti u odnosu na standardni Proctor-ov postupak Sz≥100%, odnosno modul stišljivosti Ms≥30MN/m2 za kolnik i Ms≥20MN/m2 za stazu.</t>
  </si>
  <si>
    <t>U cijenu je uključena nabava i prijevoz prethodno strojno proizvedene mješavine od agregata i bitumena kao veziva, nazivne veličine najvećeg zrna, vrste kamenog materijala i granulometrijskog sastava prema odredbama u projektu i u skladu prema: HRN EN 13043:2003 ili jednakovrijedno (agregati); HRN EN 12591:2009 ili jednakovrijedno (cestograđevni bitumen) i  HRN EN 13108-1:2007 ili jednakovrijedno (asfaltbeton), te utovar, prijevoz, i strojna ugradba (razastiranje i zbijanje).</t>
  </si>
  <si>
    <t>Izvedba i kontrola kakvoće prema HRN EN 13108 ili jednakovrijedno.</t>
  </si>
  <si>
    <t>U cijenu je uključena nabava i prijevoz prethodno strojno proizvedene mješavine od agregata i bitumena kao veziva, nazivne veličine najvećeg zrna, vrste kamenog materijala i granulometrijskog sastava prema odredbama u projektu i u skladu prema: HRN EN 13043:2003 ili jednakovrijedno (agregati); HRN EN 12591:2009 ili jednakovrijedno (cestograđevni bitumen) i  HRN EN 13108-1:2007 (asfaltbeton) ili jednakovrijedno, te utovar, prijevoz, i strojna ugradba (razastiranje i zbijanje).</t>
  </si>
  <si>
    <t>Izvedba i kontrola kakvoće prema HRN EN 13108 ili jednakovrijedno</t>
  </si>
  <si>
    <t>Izrada betonske galanterije u vidu taktilnih polja upozorenja užlijebljene ili čepaste strukture. Ploče se polažu u sloj drobljene kamene sipine debljine 3cm prije asfaltiranja staza u svemu prema grafičkim prilozima projekta. Galanterija mora zadovoljiti zahtjeve prema normi HRN EN 1338:2008 ili jednakovrijedno.</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</si>
</sst>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lt;10]\ 0&quot;.)&quot;;[&gt;99]\ 0&quot;.&quot;0&quot;.&quot;0&quot;.&quot;;\ 0&quot;.&quot;0&quot;.&quot;"/>
    <numFmt numFmtId="166" formatCode="#,##0.00\ &quot;kn&quot;;&quot;&quot;;&quot;&quot;"/>
    <numFmt numFmtId="167" formatCode="#,##0;[Red]#,##0"/>
    <numFmt numFmtId="168" formatCode="#,##0.00;[Red]#,##0.00"/>
  </numFmts>
  <fonts count="76">
    <font>
      <sz val="12"/>
      <name val="HRHelvetica"/>
      <family val="0"/>
    </font>
    <font>
      <sz val="11"/>
      <color indexed="8"/>
      <name val="Calibri"/>
      <family val="2"/>
    </font>
    <font>
      <sz val="8"/>
      <name val="Arial"/>
      <family val="2"/>
    </font>
    <font>
      <sz val="10"/>
      <name val="Tahoma"/>
      <family val="2"/>
    </font>
    <font>
      <sz val="8"/>
      <name val="HRHelvetica"/>
      <family val="0"/>
    </font>
    <font>
      <sz val="10"/>
      <name val="Arial"/>
      <family val="2"/>
    </font>
    <font>
      <b/>
      <sz val="10"/>
      <name val="Arial"/>
      <family val="2"/>
    </font>
    <font>
      <b/>
      <u val="single"/>
      <sz val="12"/>
      <name val="Arial"/>
      <family val="2"/>
    </font>
    <font>
      <sz val="10"/>
      <color indexed="23"/>
      <name val="Arial"/>
      <family val="2"/>
    </font>
    <font>
      <sz val="10"/>
      <name val="HRHelvetica"/>
      <family val="0"/>
    </font>
    <font>
      <b/>
      <sz val="10"/>
      <name val="Tahoma"/>
      <family val="2"/>
    </font>
    <font>
      <b/>
      <sz val="12"/>
      <color indexed="10"/>
      <name val="Swis721 Cn BT"/>
      <family val="2"/>
    </font>
    <font>
      <b/>
      <sz val="12"/>
      <name val="Tahoma"/>
      <family val="2"/>
    </font>
    <font>
      <b/>
      <sz val="12"/>
      <name val="Arial Narrow"/>
      <family val="2"/>
    </font>
    <font>
      <sz val="12"/>
      <name val="Tahoma"/>
      <family val="2"/>
    </font>
    <font>
      <b/>
      <sz val="12"/>
      <name val="Swis721 Cn BT"/>
      <family val="2"/>
    </font>
    <font>
      <sz val="10"/>
      <name val="Helv"/>
      <family val="0"/>
    </font>
    <font>
      <sz val="10"/>
      <name val="Frutiger CE Light"/>
      <family val="2"/>
    </font>
    <font>
      <sz val="10"/>
      <name val="Arial CE"/>
      <family val="0"/>
    </font>
    <font>
      <b/>
      <sz val="10"/>
      <name val="Arial CE"/>
      <family val="2"/>
    </font>
    <font>
      <sz val="10"/>
      <color indexed="16"/>
      <name val="Arial"/>
      <family val="2"/>
    </font>
    <font>
      <sz val="10"/>
      <color indexed="45"/>
      <name val="Arial"/>
      <family val="2"/>
    </font>
    <font>
      <sz val="10"/>
      <color indexed="10"/>
      <name val="Arial"/>
      <family val="2"/>
    </font>
    <font>
      <b/>
      <sz val="10"/>
      <color indexed="9"/>
      <name val="Arial"/>
      <family val="2"/>
    </font>
    <font>
      <sz val="12"/>
      <name val="Arial"/>
      <family val="2"/>
    </font>
    <font>
      <sz val="9"/>
      <name val="Arial"/>
      <family val="2"/>
    </font>
    <font>
      <b/>
      <sz val="9"/>
      <name val="Arial"/>
      <family val="2"/>
    </font>
    <font>
      <sz val="10"/>
      <color indexed="40"/>
      <name val="Arial"/>
      <family val="2"/>
    </font>
    <font>
      <sz val="9"/>
      <name val="Frutiger CE Light"/>
      <family val="2"/>
    </font>
    <font>
      <b/>
      <sz val="11"/>
      <name val="Arial"/>
      <family val="2"/>
    </font>
    <font>
      <b/>
      <sz val="12"/>
      <name val="Arial"/>
      <family val="2"/>
    </font>
    <font>
      <sz val="9"/>
      <name val="Tahoma"/>
      <family val="2"/>
    </font>
    <font>
      <b/>
      <sz val="9"/>
      <name val="Tahoma"/>
      <family val="2"/>
    </font>
    <font>
      <sz val="9"/>
      <name val="Calibri"/>
      <family val="2"/>
    </font>
    <font>
      <b/>
      <sz val="10"/>
      <color indexed="8"/>
      <name val="Arial"/>
      <family val="2"/>
    </font>
    <font>
      <sz val="10"/>
      <color indexed="8"/>
      <name val="Arial"/>
      <family val="2"/>
    </font>
    <font>
      <vertAlign val="superscript"/>
      <sz val="10"/>
      <name val="Arial CE"/>
      <family val="2"/>
    </font>
    <font>
      <sz val="10"/>
      <name val="Calibri"/>
      <family val="2"/>
    </font>
    <font>
      <vertAlign val="super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0"/>
      <name val="Arial"/>
      <family val="2"/>
    </font>
    <font>
      <sz val="10"/>
      <color rgb="FFFF0000"/>
      <name val="Arial"/>
      <family val="2"/>
    </font>
    <font>
      <sz val="10"/>
      <color theme="1"/>
      <name val="Arial"/>
      <family val="2"/>
    </font>
    <font>
      <b/>
      <sz val="10"/>
      <color theme="1"/>
      <name val="Arial"/>
      <family val="2"/>
    </font>
    <font>
      <b/>
      <sz val="8"/>
      <name val="HRHelvetic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indexed="45"/>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5"/>
        <bgColor indexed="64"/>
      </patternFill>
    </fill>
    <fill>
      <patternFill patternType="solid">
        <fgColor rgb="FFFFFF00"/>
        <bgColor indexed="64"/>
      </patternFill>
    </fill>
    <fill>
      <patternFill patternType="solid">
        <fgColor rgb="FF00B05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border>
    <border>
      <left style="thin"/>
      <right/>
      <top/>
      <bottom/>
    </border>
    <border>
      <left/>
      <right/>
      <top style="thin"/>
      <bottom style="thin"/>
    </border>
    <border>
      <left/>
      <right/>
      <top style="medium"/>
      <bottom style="medium"/>
    </border>
    <border>
      <left/>
      <right/>
      <top/>
      <bottom style="thin"/>
    </border>
    <border>
      <left/>
      <right style="thin"/>
      <top style="medium"/>
      <bottom style="medium"/>
    </border>
    <border>
      <left/>
      <right style="medium"/>
      <top style="medium"/>
      <bottom style="medium"/>
    </border>
    <border>
      <left style="medium"/>
      <right style="thin"/>
      <top style="medium"/>
      <bottom style="medium"/>
    </border>
    <border>
      <left/>
      <right/>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20" borderId="1" applyNumberFormat="0" applyFont="0" applyAlignment="0" applyProtection="0"/>
    <xf numFmtId="0" fontId="56"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7" fillId="28" borderId="2" applyNumberFormat="0" applyAlignment="0" applyProtection="0"/>
    <xf numFmtId="0" fontId="58" fillId="28" borderId="3"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5" fillId="0" borderId="0">
      <alignment/>
      <protection/>
    </xf>
    <xf numFmtId="0" fontId="5" fillId="0" borderId="0">
      <alignment/>
      <protection/>
    </xf>
    <xf numFmtId="0" fontId="2" fillId="0" borderId="0">
      <alignment horizontal="justify" vertical="center" wrapText="1"/>
      <protection/>
    </xf>
    <xf numFmtId="0" fontId="0" fillId="0" borderId="0">
      <alignment/>
      <protection/>
    </xf>
    <xf numFmtId="9" fontId="0" fillId="0" borderId="0" applyFont="0" applyFill="0" applyBorder="0" applyAlignment="0" applyProtection="0"/>
    <xf numFmtId="0" fontId="65" fillId="0" borderId="7" applyNumberFormat="0" applyFill="0" applyAlignment="0" applyProtection="0"/>
    <xf numFmtId="0" fontId="66" fillId="31" borderId="8" applyNumberFormat="0" applyAlignment="0" applyProtection="0"/>
    <xf numFmtId="0" fontId="2" fillId="32" borderId="0" applyNumberFormat="0" applyFont="0" applyBorder="0" applyAlignment="0" applyProtection="0"/>
    <xf numFmtId="0" fontId="16"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5">
    <xf numFmtId="0" fontId="0" fillId="0" borderId="0" xfId="0" applyAlignment="1">
      <alignment/>
    </xf>
    <xf numFmtId="0" fontId="5" fillId="0" borderId="0" xfId="0" applyFont="1" applyAlignment="1">
      <alignment/>
    </xf>
    <xf numFmtId="0" fontId="6" fillId="0" borderId="0" xfId="0" applyFont="1" applyFill="1" applyBorder="1" applyAlignment="1">
      <alignment horizontal="center" vertical="top"/>
    </xf>
    <xf numFmtId="0" fontId="6" fillId="0" borderId="0" xfId="0" applyFont="1" applyFill="1" applyBorder="1" applyAlignment="1">
      <alignment horizontal="right" vertical="center" wrapText="1"/>
    </xf>
    <xf numFmtId="0" fontId="6" fillId="0" borderId="0" xfId="0" applyFont="1" applyFill="1" applyBorder="1" applyAlignment="1" quotePrefix="1">
      <alignment horizontal="right" vertical="center"/>
    </xf>
    <xf numFmtId="4" fontId="6" fillId="0" borderId="0" xfId="0" applyNumberFormat="1" applyFont="1" applyFill="1" applyBorder="1" applyAlignment="1">
      <alignment horizontal="centerContinuous" vertical="center"/>
    </xf>
    <xf numFmtId="4" fontId="6" fillId="0" borderId="0" xfId="0" applyNumberFormat="1" applyFont="1" applyFill="1" applyBorder="1" applyAlignment="1">
      <alignment horizontal="center"/>
    </xf>
    <xf numFmtId="4" fontId="6" fillId="0" borderId="0" xfId="0" applyNumberFormat="1" applyFont="1" applyFill="1" applyBorder="1" applyAlignment="1">
      <alignment horizontal="centerContinuous"/>
    </xf>
    <xf numFmtId="0" fontId="6"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right" vertical="center"/>
    </xf>
    <xf numFmtId="0" fontId="5" fillId="0" borderId="0" xfId="0" applyFont="1" applyBorder="1" applyAlignment="1">
      <alignment horizontal="center" vertical="top"/>
    </xf>
    <xf numFmtId="0" fontId="5" fillId="0" borderId="0" xfId="0" applyFont="1" applyBorder="1"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4" fontId="5" fillId="0" borderId="0" xfId="0" applyNumberFormat="1" applyFont="1" applyBorder="1" applyAlignment="1">
      <alignment horizontal="center"/>
    </xf>
    <xf numFmtId="4" fontId="5" fillId="0" borderId="0" xfId="0" applyNumberFormat="1" applyFont="1" applyBorder="1" applyAlignment="1">
      <alignment/>
    </xf>
    <xf numFmtId="0" fontId="5" fillId="0" borderId="0" xfId="0" applyFont="1" applyAlignment="1">
      <alignment horizontal="center"/>
    </xf>
    <xf numFmtId="0" fontId="8" fillId="0" borderId="11" xfId="0" applyFont="1" applyBorder="1" applyAlignment="1">
      <alignment/>
    </xf>
    <xf numFmtId="0" fontId="8" fillId="0" borderId="0" xfId="0" applyFont="1" applyAlignment="1">
      <alignment/>
    </xf>
    <xf numFmtId="4" fontId="5" fillId="0" borderId="0" xfId="0" applyNumberFormat="1" applyFont="1" applyAlignment="1">
      <alignment/>
    </xf>
    <xf numFmtId="0" fontId="9" fillId="0" borderId="0" xfId="0" applyFont="1" applyAlignment="1">
      <alignment/>
    </xf>
    <xf numFmtId="164" fontId="9" fillId="0" borderId="0" xfId="0" applyNumberFormat="1" applyFont="1" applyAlignment="1">
      <alignment/>
    </xf>
    <xf numFmtId="0" fontId="10" fillId="0" borderId="0" xfId="0" applyFont="1" applyAlignment="1">
      <alignment/>
    </xf>
    <xf numFmtId="0" fontId="3" fillId="0" borderId="0" xfId="0" applyFont="1" applyAlignment="1">
      <alignment/>
    </xf>
    <xf numFmtId="0" fontId="10" fillId="0" borderId="0" xfId="0" applyFont="1" applyFill="1" applyBorder="1" applyAlignment="1">
      <alignment horizontal="center" vertical="top"/>
    </xf>
    <xf numFmtId="0" fontId="10" fillId="0" borderId="0" xfId="0" applyFont="1" applyFill="1" applyBorder="1" applyAlignment="1">
      <alignment horizontal="right" vertical="center" wrapText="1"/>
    </xf>
    <xf numFmtId="0" fontId="10" fillId="0" borderId="0" xfId="0" applyFont="1" applyFill="1" applyBorder="1" applyAlignment="1" quotePrefix="1">
      <alignment horizontal="right" vertical="center"/>
    </xf>
    <xf numFmtId="164" fontId="10" fillId="0" borderId="0" xfId="0" applyNumberFormat="1" applyFont="1" applyFill="1" applyBorder="1" applyAlignment="1">
      <alignment horizontal="centerContinuous"/>
    </xf>
    <xf numFmtId="164" fontId="13" fillId="34" borderId="12"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0" fontId="12" fillId="35" borderId="13" xfId="0" applyFont="1" applyFill="1" applyBorder="1" applyAlignment="1">
      <alignment horizontal="left" vertical="center"/>
    </xf>
    <xf numFmtId="0" fontId="14" fillId="35" borderId="13" xfId="0" applyFont="1" applyFill="1" applyBorder="1" applyAlignment="1">
      <alignment horizontal="left" vertical="center"/>
    </xf>
    <xf numFmtId="0" fontId="14" fillId="0" borderId="0" xfId="0" applyFont="1" applyBorder="1" applyAlignment="1">
      <alignment horizontal="center" vertical="top"/>
    </xf>
    <xf numFmtId="0" fontId="14" fillId="0" borderId="0" xfId="0" applyFont="1" applyBorder="1" applyAlignment="1">
      <alignment/>
    </xf>
    <xf numFmtId="0" fontId="14" fillId="0" borderId="0" xfId="0" applyFont="1" applyBorder="1" applyAlignment="1">
      <alignment horizontal="center" vertical="center"/>
    </xf>
    <xf numFmtId="164" fontId="14" fillId="0" borderId="0" xfId="0" applyNumberFormat="1" applyFont="1" applyBorder="1" applyAlignment="1">
      <alignment/>
    </xf>
    <xf numFmtId="0" fontId="11" fillId="34" borderId="12" xfId="0" applyFont="1" applyFill="1" applyBorder="1" applyAlignment="1">
      <alignment horizontal="left" vertical="center" wrapText="1"/>
    </xf>
    <xf numFmtId="0" fontId="15" fillId="34" borderId="12" xfId="0" applyFont="1" applyFill="1" applyBorder="1" applyAlignment="1">
      <alignment horizontal="center" vertical="center" wrapText="1"/>
    </xf>
    <xf numFmtId="0" fontId="3" fillId="0" borderId="0" xfId="0" applyFont="1" applyBorder="1" applyAlignment="1">
      <alignment/>
    </xf>
    <xf numFmtId="164" fontId="13" fillId="35" borderId="13" xfId="0" applyNumberFormat="1" applyFont="1" applyFill="1" applyBorder="1" applyAlignment="1">
      <alignment horizontal="right" vertic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0" fontId="6" fillId="0" borderId="0" xfId="0" applyFont="1" applyFill="1" applyBorder="1" applyAlignment="1">
      <alignment horizontal="center"/>
    </xf>
    <xf numFmtId="4" fontId="5" fillId="0" borderId="14" xfId="0" applyNumberFormat="1" applyFont="1" applyFill="1" applyBorder="1" applyAlignment="1">
      <alignment horizontal="center"/>
    </xf>
    <xf numFmtId="49" fontId="5" fillId="0" borderId="0" xfId="0" applyNumberFormat="1" applyFont="1" applyFill="1" applyAlignment="1">
      <alignment horizontal="center" vertical="top"/>
    </xf>
    <xf numFmtId="0" fontId="5" fillId="0" borderId="0" xfId="0" applyFont="1" applyFill="1" applyAlignment="1">
      <alignment vertical="center" wrapText="1"/>
    </xf>
    <xf numFmtId="0" fontId="5" fillId="0" borderId="0" xfId="0" applyFont="1" applyFill="1" applyAlignment="1">
      <alignment horizontal="center" vertical="center"/>
    </xf>
    <xf numFmtId="4" fontId="6" fillId="0" borderId="0" xfId="0" applyNumberFormat="1" applyFont="1" applyFill="1" applyAlignment="1">
      <alignment horizontal="center" vertical="center"/>
    </xf>
    <xf numFmtId="4" fontId="5" fillId="0" borderId="0" xfId="0" applyNumberFormat="1" applyFont="1" applyFill="1" applyAlignment="1">
      <alignment horizontal="center"/>
    </xf>
    <xf numFmtId="0" fontId="5" fillId="0" borderId="0" xfId="0" applyFont="1" applyFill="1" applyAlignment="1">
      <alignment/>
    </xf>
    <xf numFmtId="49" fontId="6" fillId="34" borderId="15" xfId="0" applyNumberFormat="1" applyFont="1" applyFill="1" applyBorder="1" applyAlignment="1">
      <alignment horizontal="center" vertical="center" textRotation="90" wrapText="1"/>
    </xf>
    <xf numFmtId="0" fontId="6" fillId="34" borderId="15" xfId="0" applyFont="1" applyFill="1" applyBorder="1" applyAlignment="1">
      <alignment horizontal="center" vertical="center" wrapText="1"/>
    </xf>
    <xf numFmtId="0" fontId="6" fillId="35" borderId="15" xfId="0" applyFont="1" applyFill="1" applyBorder="1" applyAlignment="1">
      <alignment horizontal="center"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wrapText="1"/>
    </xf>
    <xf numFmtId="4" fontId="6" fillId="0" borderId="0" xfId="0" applyNumberFormat="1" applyFont="1" applyBorder="1" applyAlignment="1">
      <alignment horizontal="center" vertical="center"/>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justify" vertical="top" wrapText="1"/>
    </xf>
    <xf numFmtId="49" fontId="6" fillId="34" borderId="12" xfId="0" applyNumberFormat="1" applyFont="1" applyFill="1" applyBorder="1" applyAlignment="1">
      <alignment horizontal="center" vertical="center"/>
    </xf>
    <xf numFmtId="0" fontId="19" fillId="34" borderId="12" xfId="0" applyFont="1" applyFill="1" applyBorder="1" applyAlignment="1">
      <alignment vertical="center" wrapText="1"/>
    </xf>
    <xf numFmtId="0" fontId="6" fillId="34" borderId="12" xfId="0" applyFont="1" applyFill="1" applyBorder="1" applyAlignment="1">
      <alignment horizontal="center" vertical="center"/>
    </xf>
    <xf numFmtId="0" fontId="5" fillId="0" borderId="0" xfId="0" applyFont="1" applyBorder="1" applyAlignment="1">
      <alignment horizontal="justify" vertical="top" wrapText="1"/>
    </xf>
    <xf numFmtId="0" fontId="5" fillId="0" borderId="0" xfId="0" applyFont="1" applyBorder="1" applyAlignment="1">
      <alignment horizontal="center"/>
    </xf>
    <xf numFmtId="49" fontId="5" fillId="0" borderId="0" xfId="0" applyNumberFormat="1" applyFont="1" applyBorder="1" applyAlignment="1">
      <alignment horizontal="center" vertical="top"/>
    </xf>
    <xf numFmtId="0" fontId="19" fillId="0" borderId="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0" xfId="0" applyFont="1" applyFill="1" applyBorder="1" applyAlignment="1">
      <alignment vertical="top"/>
    </xf>
    <xf numFmtId="49" fontId="5" fillId="0" borderId="0" xfId="0" applyNumberFormat="1" applyFont="1" applyAlignment="1">
      <alignment horizontal="center" vertical="top"/>
    </xf>
    <xf numFmtId="0" fontId="5" fillId="0" borderId="0" xfId="0" applyFont="1" applyBorder="1" applyAlignment="1">
      <alignment horizontal="center"/>
    </xf>
    <xf numFmtId="0" fontId="5" fillId="0" borderId="0" xfId="0" applyFont="1" applyBorder="1" applyAlignment="1">
      <alignment/>
    </xf>
    <xf numFmtId="0" fontId="18" fillId="0" borderId="0" xfId="0" applyFont="1" applyBorder="1" applyAlignment="1">
      <alignment vertical="center" wrapText="1"/>
    </xf>
    <xf numFmtId="0" fontId="18" fillId="0" borderId="0" xfId="0" applyFont="1" applyBorder="1" applyAlignment="1">
      <alignment horizontal="justify" vertical="top" wrapText="1"/>
    </xf>
    <xf numFmtId="49" fontId="5"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4" fontId="5" fillId="0" borderId="0" xfId="0" applyNumberFormat="1" applyFont="1" applyFill="1" applyBorder="1" applyAlignment="1">
      <alignment horizontal="center" vertical="top"/>
    </xf>
    <xf numFmtId="49" fontId="5" fillId="0" borderId="0" xfId="0" applyNumberFormat="1" applyFont="1" applyFill="1" applyAlignment="1">
      <alignment horizontal="center" vertical="top"/>
    </xf>
    <xf numFmtId="49" fontId="5" fillId="0" borderId="0" xfId="0" applyNumberFormat="1" applyFont="1" applyFill="1" applyAlignment="1">
      <alignment horizontal="center" vertic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9" fontId="5" fillId="0" borderId="0" xfId="0" applyNumberFormat="1" applyFont="1" applyFill="1" applyBorder="1" applyAlignment="1">
      <alignment horizontal="center" vertical="center"/>
    </xf>
    <xf numFmtId="0" fontId="18"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4"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18" fillId="0" borderId="0" xfId="0" applyFont="1" applyFill="1" applyBorder="1" applyAlignment="1">
      <alignment vertical="center" wrapText="1"/>
    </xf>
    <xf numFmtId="4" fontId="5" fillId="0" borderId="14" xfId="0" applyNumberFormat="1" applyFont="1" applyFill="1" applyBorder="1" applyAlignment="1">
      <alignment horizontal="center" vertical="center"/>
    </xf>
    <xf numFmtId="49" fontId="5" fillId="0" borderId="0" xfId="0" applyNumberFormat="1" applyFont="1" applyFill="1" applyBorder="1" applyAlignment="1">
      <alignment horizontal="center" vertical="top"/>
    </xf>
    <xf numFmtId="0" fontId="19" fillId="0" borderId="0" xfId="0" applyFont="1" applyFill="1" applyBorder="1" applyAlignment="1">
      <alignment vertical="top" wrapText="1"/>
    </xf>
    <xf numFmtId="4" fontId="5" fillId="0" borderId="14" xfId="0" applyNumberFormat="1" applyFont="1" applyFill="1" applyBorder="1" applyAlignment="1">
      <alignment horizontal="center" vertical="center"/>
    </xf>
    <xf numFmtId="0" fontId="6" fillId="0" borderId="0" xfId="0" applyFont="1" applyFill="1" applyBorder="1" applyAlignment="1">
      <alignment/>
    </xf>
    <xf numFmtId="0" fontId="6" fillId="0" borderId="0" xfId="0" applyFont="1" applyFill="1" applyBorder="1" applyAlignment="1">
      <alignment vertical="center"/>
    </xf>
    <xf numFmtId="49" fontId="5" fillId="0" borderId="0" xfId="0" applyNumberFormat="1" applyFont="1" applyBorder="1" applyAlignment="1">
      <alignment horizontal="center" vertical="top"/>
    </xf>
    <xf numFmtId="0" fontId="6" fillId="0" borderId="0" xfId="0" applyFont="1" applyBorder="1" applyAlignment="1">
      <alignment vertical="center"/>
    </xf>
    <xf numFmtId="49" fontId="6" fillId="0" borderId="0" xfId="0" applyNumberFormat="1" applyFont="1" applyFill="1" applyBorder="1" applyAlignment="1">
      <alignment horizontal="center" vertical="top"/>
    </xf>
    <xf numFmtId="0" fontId="6" fillId="0" borderId="0" xfId="0" applyFont="1" applyFill="1" applyBorder="1" applyAlignment="1">
      <alignment horizontal="justify" vertical="top" wrapText="1"/>
    </xf>
    <xf numFmtId="0" fontId="6" fillId="0" borderId="0" xfId="0" applyFont="1" applyBorder="1" applyAlignment="1">
      <alignment/>
    </xf>
    <xf numFmtId="49" fontId="5" fillId="0" borderId="0" xfId="0" applyNumberFormat="1" applyFont="1" applyAlignment="1">
      <alignment horizontal="center" vertical="top"/>
    </xf>
    <xf numFmtId="0" fontId="5" fillId="0" borderId="14" xfId="0" applyFont="1" applyBorder="1" applyAlignment="1">
      <alignment horizontal="center"/>
    </xf>
    <xf numFmtId="0" fontId="5" fillId="0" borderId="0" xfId="0" applyFont="1" applyBorder="1" applyAlignment="1">
      <alignment/>
    </xf>
    <xf numFmtId="0" fontId="5" fillId="0" borderId="0" xfId="0" applyFont="1" applyAlignment="1">
      <alignment horizontal="justify" vertical="top" wrapText="1"/>
    </xf>
    <xf numFmtId="49" fontId="5" fillId="0" borderId="14" xfId="0" applyNumberFormat="1" applyFont="1" applyBorder="1" applyAlignment="1">
      <alignment horizontal="center" vertical="top"/>
    </xf>
    <xf numFmtId="0" fontId="5" fillId="0" borderId="14" xfId="0" applyFont="1" applyBorder="1" applyAlignment="1">
      <alignment horizontal="justify" vertical="top" wrapText="1"/>
    </xf>
    <xf numFmtId="0" fontId="20" fillId="0" borderId="0" xfId="0" applyFont="1" applyAlignment="1">
      <alignment horizontal="justify" vertical="top" wrapText="1"/>
    </xf>
    <xf numFmtId="0" fontId="5" fillId="0" borderId="14" xfId="0" applyFont="1" applyFill="1" applyBorder="1" applyAlignment="1">
      <alignment horizontal="center"/>
    </xf>
    <xf numFmtId="49" fontId="18" fillId="0" borderId="0" xfId="0" applyNumberFormat="1" applyFont="1" applyFill="1" applyBorder="1" applyAlignment="1">
      <alignment horizontal="center" vertical="top"/>
    </xf>
    <xf numFmtId="0" fontId="18" fillId="0" borderId="0" xfId="0" applyFont="1" applyFill="1" applyBorder="1" applyAlignment="1">
      <alignment vertical="center" wrapText="1"/>
    </xf>
    <xf numFmtId="0" fontId="18" fillId="0" borderId="0" xfId="0" applyFont="1" applyFill="1" applyBorder="1" applyAlignment="1">
      <alignment horizontal="center"/>
    </xf>
    <xf numFmtId="4" fontId="18" fillId="0" borderId="0" xfId="0" applyNumberFormat="1" applyFont="1" applyFill="1" applyBorder="1" applyAlignment="1">
      <alignment horizontal="center"/>
    </xf>
    <xf numFmtId="0" fontId="20" fillId="0" borderId="0" xfId="0" applyFont="1" applyBorder="1" applyAlignment="1">
      <alignment horizontal="justify" vertical="top" wrapText="1"/>
    </xf>
    <xf numFmtId="0" fontId="20" fillId="0" borderId="0" xfId="0" applyFont="1" applyFill="1" applyAlignment="1">
      <alignment horizontal="justify" vertical="top" wrapText="1"/>
    </xf>
    <xf numFmtId="0" fontId="5" fillId="0" borderId="0" xfId="0" applyFont="1" applyFill="1" applyAlignment="1">
      <alignment horizontal="center"/>
    </xf>
    <xf numFmtId="0" fontId="5" fillId="0" borderId="0" xfId="0" applyFont="1" applyBorder="1" applyAlignment="1">
      <alignment vertical="center"/>
    </xf>
    <xf numFmtId="4" fontId="5" fillId="0" borderId="0" xfId="0" applyNumberFormat="1" applyFont="1" applyFill="1" applyBorder="1" applyAlignment="1">
      <alignment horizontal="center" vertical="center"/>
    </xf>
    <xf numFmtId="49"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6" fillId="0" borderId="0" xfId="0" applyFont="1" applyBorder="1" applyAlignment="1">
      <alignment/>
    </xf>
    <xf numFmtId="49" fontId="5" fillId="0" borderId="0" xfId="0" applyNumberFormat="1" applyFont="1" applyFill="1" applyBorder="1" applyAlignment="1">
      <alignment horizontal="center" vertical="center"/>
    </xf>
    <xf numFmtId="0" fontId="18" fillId="0" borderId="0" xfId="0" applyFont="1" applyBorder="1" applyAlignment="1">
      <alignment horizontal="justify" vertical="center" wrapText="1"/>
    </xf>
    <xf numFmtId="4" fontId="5" fillId="0" borderId="14" xfId="0" applyNumberFormat="1" applyFont="1" applyFill="1" applyBorder="1" applyAlignment="1">
      <alignment horizontal="center"/>
    </xf>
    <xf numFmtId="0" fontId="18" fillId="0" borderId="0" xfId="0" applyFont="1" applyFill="1" applyBorder="1" applyAlignment="1">
      <alignment horizontal="justify" vertical="top" wrapText="1"/>
    </xf>
    <xf numFmtId="0" fontId="5" fillId="0" borderId="0" xfId="0" applyFont="1" applyFill="1" applyBorder="1" applyAlignment="1">
      <alignment horizontal="center" wrapText="1"/>
    </xf>
    <xf numFmtId="0" fontId="5" fillId="0" borderId="0" xfId="0" applyFont="1" applyFill="1" applyBorder="1" applyAlignment="1">
      <alignment horizontal="justify" wrapText="1"/>
    </xf>
    <xf numFmtId="0" fontId="17" fillId="0" borderId="0" xfId="0" applyFont="1" applyFill="1" applyAlignment="1">
      <alignment/>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4" fontId="6" fillId="0" borderId="0" xfId="0" applyNumberFormat="1" applyFont="1" applyAlignment="1">
      <alignment horizontal="center" vertical="center"/>
    </xf>
    <xf numFmtId="4" fontId="5" fillId="0" borderId="0" xfId="0" applyNumberFormat="1" applyFont="1" applyAlignment="1">
      <alignment horizontal="center"/>
    </xf>
    <xf numFmtId="0" fontId="6" fillId="0" borderId="0" xfId="0" applyFont="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9" fontId="2" fillId="0" borderId="0" xfId="0" applyNumberFormat="1" applyFont="1" applyBorder="1" applyAlignment="1">
      <alignment horizontal="center" vertical="top"/>
    </xf>
    <xf numFmtId="0" fontId="2" fillId="0" borderId="0" xfId="0" applyFont="1" applyBorder="1" applyAlignment="1">
      <alignment horizontal="center"/>
    </xf>
    <xf numFmtId="0" fontId="2" fillId="0" borderId="0" xfId="0" applyFont="1" applyBorder="1" applyAlignment="1">
      <alignment horizontal="justify" vertical="center" wrapText="1"/>
    </xf>
    <xf numFmtId="0" fontId="2" fillId="0" borderId="0" xfId="0" applyFont="1" applyAlignment="1">
      <alignment horizontal="justify" vertical="top" wrapText="1"/>
    </xf>
    <xf numFmtId="4" fontId="2" fillId="0" borderId="0" xfId="0" applyNumberFormat="1" applyFont="1" applyFill="1" applyBorder="1" applyAlignment="1">
      <alignment horizontal="center"/>
    </xf>
    <xf numFmtId="4" fontId="6" fillId="36" borderId="15"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right" vertical="top"/>
    </xf>
    <xf numFmtId="164" fontId="5" fillId="0" borderId="0" xfId="0" applyNumberFormat="1" applyFont="1" applyFill="1" applyAlignment="1">
      <alignment/>
    </xf>
    <xf numFmtId="164" fontId="6" fillId="37" borderId="16" xfId="0" applyNumberFormat="1" applyFont="1" applyFill="1" applyBorder="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6" fillId="34" borderId="12" xfId="0" applyNumberFormat="1" applyFont="1" applyFill="1" applyBorder="1" applyAlignment="1">
      <alignment horizontal="right" vertical="center"/>
    </xf>
    <xf numFmtId="164" fontId="5" fillId="0" borderId="0" xfId="0" applyNumberFormat="1" applyFont="1" applyBorder="1" applyAlignment="1">
      <alignment horizontal="right"/>
    </xf>
    <xf numFmtId="164" fontId="5" fillId="0" borderId="0" xfId="0" applyNumberFormat="1" applyFont="1" applyBorder="1" applyAlignment="1">
      <alignment horizontal="right"/>
    </xf>
    <xf numFmtId="164" fontId="5" fillId="0" borderId="0" xfId="0" applyNumberFormat="1" applyFont="1" applyBorder="1" applyAlignment="1">
      <alignment horizontal="right" vertical="top"/>
    </xf>
    <xf numFmtId="164" fontId="2" fillId="0" borderId="0" xfId="0" applyNumberFormat="1" applyFont="1" applyBorder="1" applyAlignment="1">
      <alignment horizontal="right"/>
    </xf>
    <xf numFmtId="164" fontId="5" fillId="0" borderId="0" xfId="0" applyNumberFormat="1" applyFont="1" applyFill="1" applyBorder="1" applyAlignment="1">
      <alignment horizontal="right" vertical="top"/>
    </xf>
    <xf numFmtId="164"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4" fontId="5" fillId="0" borderId="14" xfId="0" applyNumberFormat="1" applyFont="1" applyBorder="1" applyAlignment="1">
      <alignment horizontal="right"/>
    </xf>
    <xf numFmtId="164" fontId="5" fillId="0" borderId="0" xfId="0" applyNumberFormat="1" applyFont="1" applyFill="1" applyBorder="1" applyAlignment="1" quotePrefix="1">
      <alignment horizontal="right"/>
    </xf>
    <xf numFmtId="164" fontId="5" fillId="0" borderId="0" xfId="0" applyNumberFormat="1" applyFont="1" applyBorder="1" applyAlignment="1">
      <alignment/>
    </xf>
    <xf numFmtId="164" fontId="5" fillId="0" borderId="0" xfId="0" applyNumberFormat="1" applyFont="1" applyAlignment="1">
      <alignment/>
    </xf>
    <xf numFmtId="0" fontId="15" fillId="34" borderId="12" xfId="0" applyFont="1" applyFill="1" applyBorder="1" applyAlignment="1">
      <alignment horizontal="left" vertical="center" wrapText="1"/>
    </xf>
    <xf numFmtId="49" fontId="25" fillId="0" borderId="0" xfId="0" applyNumberFormat="1" applyFont="1" applyBorder="1" applyAlignment="1">
      <alignment horizontal="center" vertical="center"/>
    </xf>
    <xf numFmtId="0" fontId="25" fillId="0" borderId="0" xfId="0" applyFont="1" applyFill="1" applyBorder="1" applyAlignment="1">
      <alignment horizontal="center" vertical="center"/>
    </xf>
    <xf numFmtId="4" fontId="25" fillId="0" borderId="0" xfId="0" applyNumberFormat="1" applyFont="1" applyFill="1" applyBorder="1" applyAlignment="1">
      <alignment horizontal="center" vertical="center"/>
    </xf>
    <xf numFmtId="166" fontId="25" fillId="0" borderId="0" xfId="0" applyNumberFormat="1" applyFont="1" applyFill="1" applyBorder="1" applyAlignment="1">
      <alignment horizontal="right" vertical="center"/>
    </xf>
    <xf numFmtId="0" fontId="25" fillId="0" borderId="0" xfId="0" applyFont="1" applyBorder="1" applyAlignment="1">
      <alignment/>
    </xf>
    <xf numFmtId="0" fontId="26" fillId="0" borderId="0" xfId="0" applyFont="1" applyBorder="1" applyAlignment="1">
      <alignment horizontal="left" vertical="top" wrapText="1"/>
    </xf>
    <xf numFmtId="0" fontId="25" fillId="0" borderId="0" xfId="0" applyFont="1" applyBorder="1" applyAlignment="1">
      <alignment vertical="top"/>
    </xf>
    <xf numFmtId="166" fontId="5" fillId="0" borderId="0" xfId="0" applyNumberFormat="1" applyFont="1" applyFill="1" applyBorder="1" applyAlignment="1">
      <alignment horizontal="right" vertical="center"/>
    </xf>
    <xf numFmtId="0" fontId="25" fillId="0" borderId="0" xfId="0" applyFont="1" applyFill="1" applyBorder="1" applyAlignment="1">
      <alignment/>
    </xf>
    <xf numFmtId="0" fontId="25" fillId="0" borderId="0" xfId="0" applyFont="1" applyBorder="1" applyAlignment="1">
      <alignment/>
    </xf>
    <xf numFmtId="49" fontId="6" fillId="34" borderId="12" xfId="0" applyNumberFormat="1" applyFont="1" applyFill="1" applyBorder="1" applyAlignment="1">
      <alignment horizontal="center" vertical="center"/>
    </xf>
    <xf numFmtId="0" fontId="6" fillId="34" borderId="12" xfId="0" applyFont="1" applyFill="1" applyBorder="1" applyAlignment="1">
      <alignment horizontal="left" vertical="center" wrapText="1"/>
    </xf>
    <xf numFmtId="0" fontId="6" fillId="34" borderId="12" xfId="0" applyFont="1" applyFill="1" applyBorder="1" applyAlignment="1">
      <alignment horizontal="center" vertical="center"/>
    </xf>
    <xf numFmtId="4" fontId="6" fillId="34" borderId="12" xfId="0" applyNumberFormat="1" applyFont="1" applyFill="1" applyBorder="1" applyAlignment="1">
      <alignment horizontal="center" vertical="center"/>
    </xf>
    <xf numFmtId="166" fontId="6" fillId="34" borderId="12" xfId="0" applyNumberFormat="1" applyFont="1" applyFill="1" applyBorder="1" applyAlignment="1">
      <alignment horizontal="right" vertical="center"/>
    </xf>
    <xf numFmtId="0" fontId="26" fillId="0" borderId="0" xfId="0" applyFont="1" applyBorder="1" applyAlignment="1">
      <alignment vertical="center"/>
    </xf>
    <xf numFmtId="4" fontId="22"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14" fontId="6" fillId="0" borderId="0" xfId="0" applyNumberFormat="1" applyFont="1" applyBorder="1" applyAlignment="1">
      <alignment horizontal="left" vertical="center" wrapText="1"/>
    </xf>
    <xf numFmtId="166" fontId="5" fillId="0" borderId="0" xfId="0" applyNumberFormat="1" applyFont="1" applyBorder="1" applyAlignment="1">
      <alignment horizontal="right" vertical="center"/>
    </xf>
    <xf numFmtId="49" fontId="5" fillId="0" borderId="0" xfId="0" applyNumberFormat="1" applyFont="1" applyAlignment="1">
      <alignment horizontal="center" vertical="center"/>
    </xf>
    <xf numFmtId="0" fontId="5" fillId="0" borderId="14" xfId="0" applyFont="1" applyBorder="1" applyAlignment="1">
      <alignment horizontal="left" vertical="center" wrapText="1"/>
    </xf>
    <xf numFmtId="4" fontId="5" fillId="0" borderId="14" xfId="0" applyNumberFormat="1" applyFont="1" applyFill="1" applyBorder="1" applyAlignment="1">
      <alignment horizontal="right"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4" fontId="22"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166" fontId="5" fillId="0" borderId="10" xfId="0" applyNumberFormat="1" applyFont="1" applyBorder="1" applyAlignment="1">
      <alignment horizontal="right" vertical="center"/>
    </xf>
    <xf numFmtId="0" fontId="2" fillId="0" borderId="0" xfId="0" applyFont="1" applyBorder="1" applyAlignment="1">
      <alignment/>
    </xf>
    <xf numFmtId="167" fontId="71" fillId="0" borderId="0" xfId="0" applyNumberFormat="1" applyFont="1" applyFill="1" applyBorder="1" applyAlignment="1">
      <alignment horizontal="center"/>
    </xf>
    <xf numFmtId="0" fontId="25" fillId="0" borderId="0" xfId="0" applyFont="1" applyFill="1" applyBorder="1" applyAlignment="1">
      <alignment horizontal="center"/>
    </xf>
    <xf numFmtId="0" fontId="5" fillId="0" borderId="0" xfId="0" applyFont="1" applyBorder="1" applyAlignment="1">
      <alignment horizontal="left" vertical="center" wrapText="1"/>
    </xf>
    <xf numFmtId="0" fontId="19" fillId="34" borderId="12" xfId="0" applyFont="1" applyFill="1" applyBorder="1" applyAlignment="1">
      <alignment horizontal="left" vertical="center" wrapText="1"/>
    </xf>
    <xf numFmtId="0" fontId="15" fillId="34" borderId="12" xfId="0" applyFont="1" applyFill="1" applyBorder="1" applyAlignment="1">
      <alignment horizontal="left" vertical="center" wrapText="1"/>
    </xf>
    <xf numFmtId="4" fontId="5" fillId="0" borderId="0" xfId="0" applyNumberFormat="1" applyFont="1" applyBorder="1" applyAlignment="1">
      <alignment horizontal="center" vertical="top"/>
    </xf>
    <xf numFmtId="49" fontId="5" fillId="0" borderId="0" xfId="0" applyNumberFormat="1" applyFont="1" applyAlignment="1">
      <alignment horizontal="left" vertical="top"/>
    </xf>
    <xf numFmtId="0" fontId="5" fillId="0" borderId="0" xfId="0" applyFont="1" applyBorder="1" applyAlignment="1">
      <alignment horizontal="left" vertical="top"/>
    </xf>
    <xf numFmtId="4" fontId="5" fillId="0" borderId="0" xfId="0" applyNumberFormat="1" applyFont="1" applyBorder="1" applyAlignment="1">
      <alignment horizontal="left" vertical="top"/>
    </xf>
    <xf numFmtId="164" fontId="5" fillId="0" borderId="0" xfId="0" applyNumberFormat="1" applyFont="1" applyBorder="1" applyAlignment="1">
      <alignment horizontal="left" vertical="top"/>
    </xf>
    <xf numFmtId="14" fontId="6" fillId="0" borderId="0" xfId="0" applyNumberFormat="1" applyFont="1" applyFill="1" applyBorder="1" applyAlignment="1">
      <alignment vertical="top" wrapText="1"/>
    </xf>
    <xf numFmtId="0" fontId="5" fillId="0" borderId="0" xfId="0" applyFont="1" applyFill="1" applyBorder="1" applyAlignment="1">
      <alignment horizontal="left" vertical="top" wrapText="1"/>
    </xf>
    <xf numFmtId="3" fontId="5" fillId="0" borderId="0" xfId="0" applyNumberFormat="1" applyFont="1" applyFill="1" applyBorder="1" applyAlignment="1">
      <alignment horizontal="center"/>
    </xf>
    <xf numFmtId="0" fontId="5" fillId="34" borderId="12" xfId="0" applyFont="1" applyFill="1" applyBorder="1" applyAlignment="1">
      <alignment horizontal="center" vertical="center"/>
    </xf>
    <xf numFmtId="4" fontId="22" fillId="0" borderId="0" xfId="0" applyNumberFormat="1" applyFont="1" applyFill="1" applyBorder="1" applyAlignment="1">
      <alignment horizontal="center"/>
    </xf>
    <xf numFmtId="4" fontId="5" fillId="34" borderId="12" xfId="0" applyNumberFormat="1" applyFont="1" applyFill="1" applyBorder="1" applyAlignment="1">
      <alignment horizontal="center" vertical="center"/>
    </xf>
    <xf numFmtId="2" fontId="5" fillId="0" borderId="0" xfId="0" applyNumberFormat="1" applyFont="1" applyFill="1" applyBorder="1" applyAlignment="1">
      <alignment/>
    </xf>
    <xf numFmtId="2" fontId="6" fillId="37" borderId="0" xfId="0" applyNumberFormat="1" applyFont="1" applyFill="1" applyBorder="1" applyAlignment="1">
      <alignment horizontal="center" vertical="center" wrapText="1"/>
    </xf>
    <xf numFmtId="2" fontId="6" fillId="0" borderId="0" xfId="0" applyNumberFormat="1" applyFont="1" applyBorder="1" applyAlignment="1">
      <alignment vertical="center"/>
    </xf>
    <xf numFmtId="2" fontId="5" fillId="0" borderId="0" xfId="0" applyNumberFormat="1" applyFont="1" applyBorder="1" applyAlignment="1">
      <alignment/>
    </xf>
    <xf numFmtId="2" fontId="5" fillId="0" borderId="0" xfId="0" applyNumberFormat="1" applyFont="1" applyFill="1" applyBorder="1" applyAlignment="1">
      <alignment/>
    </xf>
    <xf numFmtId="2" fontId="5" fillId="0" borderId="0" xfId="0" applyNumberFormat="1" applyFont="1" applyBorder="1" applyAlignment="1">
      <alignment/>
    </xf>
    <xf numFmtId="2" fontId="5" fillId="0" borderId="0" xfId="0" applyNumberFormat="1" applyFont="1" applyBorder="1" applyAlignment="1">
      <alignment horizontal="right"/>
    </xf>
    <xf numFmtId="2" fontId="25" fillId="0" borderId="0" xfId="0" applyNumberFormat="1" applyFont="1" applyBorder="1" applyAlignment="1">
      <alignment vertical="top"/>
    </xf>
    <xf numFmtId="2" fontId="25"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Border="1" applyAlignment="1">
      <alignment horizontal="right"/>
    </xf>
    <xf numFmtId="2" fontId="5" fillId="0" borderId="0" xfId="0" applyNumberFormat="1" applyFont="1" applyBorder="1" applyAlignment="1">
      <alignment horizontal="right" vertical="top"/>
    </xf>
    <xf numFmtId="2" fontId="5" fillId="0" borderId="0" xfId="0" applyNumberFormat="1" applyFont="1" applyBorder="1" applyAlignment="1">
      <alignment vertical="top"/>
    </xf>
    <xf numFmtId="2" fontId="2" fillId="0" borderId="0" xfId="0" applyNumberFormat="1" applyFont="1" applyBorder="1" applyAlignment="1">
      <alignment horizontal="right"/>
    </xf>
    <xf numFmtId="2" fontId="2" fillId="0" borderId="0" xfId="0" applyNumberFormat="1" applyFont="1" applyBorder="1" applyAlignment="1">
      <alignment horizontal="justify" vertical="center" wrapText="1"/>
    </xf>
    <xf numFmtId="2" fontId="5" fillId="0" borderId="0" xfId="0" applyNumberFormat="1" applyFont="1" applyFill="1" applyBorder="1" applyAlignment="1">
      <alignment horizontal="right" vertical="top"/>
    </xf>
    <xf numFmtId="2"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2" fontId="5" fillId="0" borderId="0" xfId="0" applyNumberFormat="1" applyFont="1" applyFill="1" applyBorder="1" applyAlignment="1">
      <alignment vertical="top"/>
    </xf>
    <xf numFmtId="2" fontId="6" fillId="0" borderId="0" xfId="0" applyNumberFormat="1" applyFont="1" applyFill="1" applyBorder="1" applyAlignment="1">
      <alignment/>
    </xf>
    <xf numFmtId="2" fontId="6" fillId="0" borderId="0" xfId="0" applyNumberFormat="1" applyFont="1" applyBorder="1" applyAlignment="1">
      <alignment vertical="center"/>
    </xf>
    <xf numFmtId="2" fontId="6" fillId="0" borderId="0" xfId="0" applyNumberFormat="1" applyFont="1" applyFill="1" applyBorder="1" applyAlignment="1">
      <alignment horizontal="right"/>
    </xf>
    <xf numFmtId="2" fontId="25" fillId="0" borderId="0" xfId="0" applyNumberFormat="1" applyFont="1" applyFill="1" applyBorder="1" applyAlignment="1">
      <alignment/>
    </xf>
    <xf numFmtId="2" fontId="5" fillId="0" borderId="0" xfId="0" applyNumberFormat="1" applyFont="1" applyFill="1" applyBorder="1" applyAlignment="1" quotePrefix="1">
      <alignment horizontal="right"/>
    </xf>
    <xf numFmtId="2" fontId="26" fillId="0" borderId="0" xfId="0" applyNumberFormat="1" applyFont="1" applyBorder="1" applyAlignment="1">
      <alignment vertical="center"/>
    </xf>
    <xf numFmtId="2" fontId="2" fillId="0" borderId="0" xfId="0" applyNumberFormat="1" applyFont="1" applyBorder="1" applyAlignment="1">
      <alignment/>
    </xf>
    <xf numFmtId="2" fontId="25" fillId="0" borderId="0" xfId="0" applyNumberFormat="1" applyFont="1" applyFill="1" applyBorder="1" applyAlignment="1">
      <alignment horizontal="center" vertical="center"/>
    </xf>
    <xf numFmtId="2" fontId="5" fillId="0" borderId="0" xfId="0" applyNumberFormat="1" applyFont="1" applyFill="1" applyBorder="1" applyAlignment="1">
      <alignment horizontal="left" vertical="top"/>
    </xf>
    <xf numFmtId="2" fontId="5" fillId="0" borderId="0" xfId="0" applyNumberFormat="1" applyFont="1" applyFill="1" applyAlignment="1">
      <alignment/>
    </xf>
    <xf numFmtId="2" fontId="6" fillId="0" borderId="0" xfId="0" applyNumberFormat="1" applyFont="1" applyAlignment="1">
      <alignment vertical="center"/>
    </xf>
    <xf numFmtId="2" fontId="5" fillId="0" borderId="0" xfId="0" applyNumberFormat="1" applyFont="1" applyAlignment="1">
      <alignment/>
    </xf>
    <xf numFmtId="2" fontId="25" fillId="0" borderId="0" xfId="0" applyNumberFormat="1" applyFont="1" applyFill="1" applyBorder="1" applyAlignment="1">
      <alignment horizontal="right" vertical="top"/>
    </xf>
    <xf numFmtId="2" fontId="25" fillId="0" borderId="0" xfId="0" applyNumberFormat="1" applyFont="1" applyFill="1" applyBorder="1" applyAlignment="1">
      <alignment horizontal="right"/>
    </xf>
    <xf numFmtId="2" fontId="5" fillId="0" borderId="0" xfId="0" applyNumberFormat="1" applyFont="1" applyBorder="1" applyAlignment="1">
      <alignment vertical="center"/>
    </xf>
    <xf numFmtId="2" fontId="21" fillId="0" borderId="0" xfId="0" applyNumberFormat="1" applyFont="1" applyBorder="1" applyAlignment="1">
      <alignment/>
    </xf>
    <xf numFmtId="2" fontId="17" fillId="0" borderId="0" xfId="0" applyNumberFormat="1" applyFont="1" applyFill="1" applyAlignment="1">
      <alignment/>
    </xf>
    <xf numFmtId="2" fontId="26" fillId="0" borderId="0" xfId="0" applyNumberFormat="1" applyFont="1" applyFill="1" applyBorder="1" applyAlignment="1">
      <alignment horizontal="right" vertical="center"/>
    </xf>
    <xf numFmtId="2" fontId="2" fillId="0" borderId="0" xfId="0" applyNumberFormat="1" applyFont="1" applyFill="1" applyBorder="1" applyAlignment="1">
      <alignment/>
    </xf>
    <xf numFmtId="0" fontId="6" fillId="34" borderId="13" xfId="0" applyFont="1" applyFill="1" applyBorder="1" applyAlignment="1">
      <alignment horizontal="left" vertical="center" wrapText="1"/>
    </xf>
    <xf numFmtId="0" fontId="6" fillId="34" borderId="0" xfId="0" applyFont="1" applyFill="1" applyBorder="1" applyAlignment="1">
      <alignment horizontal="center" vertical="top" textRotation="90" wrapText="1"/>
    </xf>
    <xf numFmtId="0" fontId="6" fillId="34" borderId="0" xfId="0" applyFont="1" applyFill="1" applyBorder="1" applyAlignment="1">
      <alignment horizontal="left" vertical="center"/>
    </xf>
    <xf numFmtId="0" fontId="6" fillId="34" borderId="10" xfId="0" applyFont="1" applyFill="1" applyBorder="1" applyAlignment="1">
      <alignment horizontal="center" vertical="top" textRotation="90" wrapText="1"/>
    </xf>
    <xf numFmtId="0" fontId="6" fillId="34" borderId="10" xfId="0" applyFont="1" applyFill="1" applyBorder="1" applyAlignment="1">
      <alignment horizontal="left" vertical="center"/>
    </xf>
    <xf numFmtId="166" fontId="5" fillId="0" borderId="0" xfId="0" applyNumberFormat="1" applyFont="1" applyFill="1" applyBorder="1" applyAlignment="1">
      <alignment horizontal="right"/>
    </xf>
    <xf numFmtId="2" fontId="5" fillId="38" borderId="0" xfId="0" applyNumberFormat="1" applyFont="1" applyFill="1" applyBorder="1" applyAlignment="1">
      <alignment vertical="center"/>
    </xf>
    <xf numFmtId="2" fontId="5" fillId="38" borderId="0" xfId="0" applyNumberFormat="1" applyFont="1" applyFill="1" applyBorder="1" applyAlignment="1">
      <alignment/>
    </xf>
    <xf numFmtId="2" fontId="5" fillId="38" borderId="0" xfId="0" applyNumberFormat="1" applyFont="1" applyFill="1" applyBorder="1" applyAlignment="1">
      <alignment horizontal="right"/>
    </xf>
    <xf numFmtId="2" fontId="5" fillId="38" borderId="0" xfId="0" applyNumberFormat="1" applyFont="1" applyFill="1" applyBorder="1" applyAlignment="1">
      <alignment/>
    </xf>
    <xf numFmtId="2" fontId="5" fillId="38" borderId="0" xfId="0" applyNumberFormat="1" applyFont="1" applyFill="1" applyBorder="1" applyAlignment="1">
      <alignment/>
    </xf>
    <xf numFmtId="2" fontId="5" fillId="38" borderId="0" xfId="0" applyNumberFormat="1" applyFont="1" applyFill="1" applyBorder="1" applyAlignment="1">
      <alignment vertical="center"/>
    </xf>
    <xf numFmtId="2" fontId="5" fillId="38" borderId="0" xfId="0" applyNumberFormat="1" applyFont="1" applyFill="1" applyBorder="1" applyAlignment="1">
      <alignment/>
    </xf>
    <xf numFmtId="0" fontId="5" fillId="39" borderId="0" xfId="0" applyFont="1" applyFill="1" applyBorder="1" applyAlignment="1">
      <alignment/>
    </xf>
    <xf numFmtId="0" fontId="5" fillId="39" borderId="0" xfId="0" applyFont="1" applyFill="1" applyBorder="1" applyAlignment="1">
      <alignment vertical="center"/>
    </xf>
    <xf numFmtId="2" fontId="5" fillId="0" borderId="0" xfId="0" applyNumberFormat="1" applyFont="1" applyFill="1" applyBorder="1" applyAlignment="1">
      <alignment/>
    </xf>
    <xf numFmtId="2" fontId="21" fillId="0" borderId="0" xfId="0" applyNumberFormat="1" applyFont="1" applyFill="1" applyBorder="1" applyAlignment="1">
      <alignment/>
    </xf>
    <xf numFmtId="2" fontId="5" fillId="38" borderId="0" xfId="0" applyNumberFormat="1" applyFont="1" applyFill="1" applyBorder="1" applyAlignment="1">
      <alignment vertical="top"/>
    </xf>
    <xf numFmtId="0" fontId="5" fillId="0" borderId="0" xfId="0" applyFont="1" applyFill="1" applyBorder="1" applyAlignment="1">
      <alignment horizontal="left" wrapText="1"/>
    </xf>
    <xf numFmtId="2" fontId="5" fillId="0" borderId="0" xfId="0" applyNumberFormat="1" applyFont="1" applyFill="1" applyBorder="1" applyAlignment="1">
      <alignment vertical="center"/>
    </xf>
    <xf numFmtId="2" fontId="5" fillId="0" borderId="0" xfId="0" applyNumberFormat="1" applyFont="1" applyFill="1" applyBorder="1" applyAlignment="1">
      <alignment horizontal="right" vertical="center"/>
    </xf>
    <xf numFmtId="2" fontId="6" fillId="0" borderId="0" xfId="0" applyNumberFormat="1" applyFont="1" applyFill="1" applyBorder="1" applyAlignment="1">
      <alignment vertical="center"/>
    </xf>
    <xf numFmtId="2" fontId="6" fillId="0" borderId="0" xfId="0" applyNumberFormat="1" applyFont="1" applyFill="1" applyBorder="1" applyAlignment="1">
      <alignment horizontal="right" vertical="center"/>
    </xf>
    <xf numFmtId="2" fontId="6" fillId="0" borderId="0" xfId="0" applyNumberFormat="1" applyFont="1" applyFill="1" applyBorder="1" applyAlignment="1">
      <alignment/>
    </xf>
    <xf numFmtId="2" fontId="5" fillId="0" borderId="0" xfId="65" applyNumberFormat="1" applyFont="1" applyFill="1" applyBorder="1" applyAlignment="1">
      <alignment horizontal="right"/>
    </xf>
    <xf numFmtId="2" fontId="5"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6" fillId="0" borderId="0" xfId="0" applyNumberFormat="1" applyFont="1" applyFill="1" applyBorder="1" applyAlignment="1">
      <alignment/>
    </xf>
    <xf numFmtId="2" fontId="5" fillId="0" borderId="0" xfId="0" applyNumberFormat="1" applyFont="1" applyFill="1" applyBorder="1" applyAlignment="1">
      <alignment/>
    </xf>
    <xf numFmtId="2" fontId="25" fillId="0" borderId="0" xfId="0" applyNumberFormat="1" applyFont="1" applyFill="1" applyBorder="1" applyAlignment="1">
      <alignment vertical="top"/>
    </xf>
    <xf numFmtId="2" fontId="26" fillId="0" borderId="0" xfId="0" applyNumberFormat="1" applyFont="1" applyFill="1" applyBorder="1" applyAlignment="1">
      <alignment vertical="center"/>
    </xf>
    <xf numFmtId="2" fontId="28" fillId="0" borderId="0" xfId="0" applyNumberFormat="1" applyFont="1" applyFill="1" applyBorder="1" applyAlignment="1">
      <alignment/>
    </xf>
    <xf numFmtId="0" fontId="18" fillId="0" borderId="0" xfId="0" applyFont="1" applyFill="1" applyBorder="1" applyAlignment="1">
      <alignment horizontal="left" vertical="top" wrapText="1"/>
    </xf>
    <xf numFmtId="0" fontId="5" fillId="0" borderId="0" xfId="0" applyFont="1" applyFill="1" applyBorder="1" applyAlignment="1" quotePrefix="1">
      <alignment horizontal="left" vertical="center" wrapText="1"/>
    </xf>
    <xf numFmtId="0" fontId="5" fillId="0" borderId="14" xfId="0" applyFont="1" applyFill="1" applyBorder="1" applyAlignment="1" quotePrefix="1">
      <alignment horizontal="left" vertical="center" wrapText="1"/>
    </xf>
    <xf numFmtId="0" fontId="5" fillId="0" borderId="14" xfId="0" applyFont="1" applyFill="1" applyBorder="1" applyAlignment="1">
      <alignment horizontal="center" vertical="center"/>
    </xf>
    <xf numFmtId="14" fontId="6" fillId="0" borderId="0"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5" fillId="0" borderId="14" xfId="0" applyFont="1" applyFill="1" applyBorder="1" applyAlignment="1">
      <alignment horizontal="left" vertical="center" wrapText="1"/>
    </xf>
    <xf numFmtId="4" fontId="5" fillId="0" borderId="0" xfId="0" applyNumberFormat="1" applyFont="1" applyFill="1" applyBorder="1" applyAlignment="1">
      <alignment horizontal="right" vertical="center"/>
    </xf>
    <xf numFmtId="0" fontId="5" fillId="0" borderId="0" xfId="0" applyFont="1" applyFill="1" applyBorder="1" applyAlignment="1">
      <alignment horizontal="justify" vertical="center" wrapText="1"/>
    </xf>
    <xf numFmtId="164"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
    </xf>
    <xf numFmtId="0" fontId="19" fillId="0" borderId="0" xfId="0" applyFont="1" applyFill="1" applyBorder="1" applyAlignment="1">
      <alignment wrapText="1"/>
    </xf>
    <xf numFmtId="49" fontId="18" fillId="0" borderId="0" xfId="0" applyNumberFormat="1" applyFont="1" applyFill="1" applyAlignment="1">
      <alignment horizontal="center" vertical="top" readingOrder="1"/>
    </xf>
    <xf numFmtId="0" fontId="18" fillId="0" borderId="0" xfId="0" applyFont="1" applyFill="1" applyBorder="1" applyAlignment="1">
      <alignment horizontal="justify" vertical="top" wrapText="1" readingOrder="1"/>
    </xf>
    <xf numFmtId="0" fontId="5" fillId="0" borderId="14" xfId="0" applyFont="1" applyFill="1" applyBorder="1" applyAlignment="1">
      <alignment horizontal="justify" vertical="center" wrapText="1"/>
    </xf>
    <xf numFmtId="164" fontId="5" fillId="0" borderId="14" xfId="0" applyNumberFormat="1" applyFont="1" applyFill="1" applyBorder="1" applyAlignment="1">
      <alignment horizontal="right" vertical="center"/>
    </xf>
    <xf numFmtId="49" fontId="5" fillId="0" borderId="14" xfId="0" applyNumberFormat="1" applyFont="1" applyFill="1" applyBorder="1" applyAlignment="1">
      <alignment horizontal="center" vertical="center"/>
    </xf>
    <xf numFmtId="49" fontId="18" fillId="0" borderId="0" xfId="0" applyNumberFormat="1" applyFont="1" applyFill="1" applyBorder="1" applyAlignment="1">
      <alignment horizontal="center" vertical="top" readingOrder="1"/>
    </xf>
    <xf numFmtId="0" fontId="5" fillId="0" borderId="14" xfId="0" applyFont="1" applyFill="1" applyBorder="1" applyAlignment="1">
      <alignment horizontal="center"/>
    </xf>
    <xf numFmtId="164" fontId="5" fillId="0" borderId="14" xfId="0" applyNumberFormat="1" applyFont="1" applyFill="1" applyBorder="1" applyAlignment="1">
      <alignment horizontal="right"/>
    </xf>
    <xf numFmtId="49" fontId="5" fillId="0" borderId="14" xfId="0" applyNumberFormat="1" applyFont="1" applyFill="1" applyBorder="1" applyAlignment="1">
      <alignment horizontal="center" vertical="top"/>
    </xf>
    <xf numFmtId="0" fontId="5" fillId="0" borderId="14" xfId="0" applyFont="1" applyFill="1" applyBorder="1" applyAlignment="1">
      <alignment horizontal="justify" vertical="top" wrapText="1"/>
    </xf>
    <xf numFmtId="14" fontId="19" fillId="0" borderId="0" xfId="0" applyNumberFormat="1" applyFont="1" applyFill="1" applyBorder="1" applyAlignment="1">
      <alignment vertical="center" wrapText="1"/>
    </xf>
    <xf numFmtId="0" fontId="18" fillId="0" borderId="0" xfId="0" applyFont="1" applyFill="1" applyBorder="1" applyAlignment="1">
      <alignment vertical="top" wrapText="1"/>
    </xf>
    <xf numFmtId="49" fontId="5" fillId="0" borderId="14" xfId="0" applyNumberFormat="1" applyFont="1" applyFill="1" applyBorder="1" applyAlignment="1">
      <alignment horizontal="center"/>
    </xf>
    <xf numFmtId="0" fontId="18" fillId="0" borderId="14" xfId="0" applyFont="1" applyFill="1" applyBorder="1" applyAlignment="1">
      <alignment wrapText="1"/>
    </xf>
    <xf numFmtId="3" fontId="5" fillId="0" borderId="14" xfId="0" applyNumberFormat="1" applyFont="1" applyFill="1" applyBorder="1" applyAlignment="1">
      <alignment horizontal="center"/>
    </xf>
    <xf numFmtId="164" fontId="5" fillId="0" borderId="14" xfId="0" applyNumberFormat="1" applyFont="1" applyFill="1" applyBorder="1" applyAlignment="1">
      <alignment horizontal="right"/>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wrapText="1"/>
    </xf>
    <xf numFmtId="166" fontId="5" fillId="0" borderId="14" xfId="0" applyNumberFormat="1" applyFont="1" applyFill="1" applyBorder="1" applyAlignment="1">
      <alignment horizontal="right"/>
    </xf>
    <xf numFmtId="49" fontId="5" fillId="0" borderId="14" xfId="0" applyNumberFormat="1" applyFont="1" applyFill="1" applyBorder="1" applyAlignment="1">
      <alignment horizontal="center"/>
    </xf>
    <xf numFmtId="0" fontId="5" fillId="0" borderId="14" xfId="0" applyFont="1" applyFill="1" applyBorder="1" applyAlignment="1">
      <alignment horizontal="justify" wrapText="1"/>
    </xf>
    <xf numFmtId="49" fontId="5" fillId="0" borderId="0" xfId="0" applyNumberFormat="1" applyFont="1" applyFill="1" applyBorder="1" applyAlignment="1">
      <alignment horizontal="center"/>
    </xf>
    <xf numFmtId="0" fontId="18" fillId="0" borderId="0" xfId="0" applyFont="1" applyFill="1" applyBorder="1" applyAlignment="1">
      <alignment horizontal="justify" vertical="top" wrapText="1"/>
    </xf>
    <xf numFmtId="49" fontId="5" fillId="0" borderId="14" xfId="0" applyNumberFormat="1" applyFont="1" applyFill="1" applyBorder="1" applyAlignment="1">
      <alignment horizontal="center" vertical="top"/>
    </xf>
    <xf numFmtId="0" fontId="18" fillId="0" borderId="14" xfId="0" applyFont="1" applyFill="1" applyBorder="1" applyAlignment="1">
      <alignment vertical="center" wrapText="1"/>
    </xf>
    <xf numFmtId="49" fontId="25" fillId="0" borderId="0" xfId="0" applyNumberFormat="1" applyFont="1" applyFill="1" applyBorder="1" applyAlignment="1">
      <alignment horizontal="center" vertical="center"/>
    </xf>
    <xf numFmtId="14" fontId="26" fillId="0" borderId="0" xfId="0" applyNumberFormat="1" applyFont="1" applyFill="1" applyBorder="1" applyAlignment="1">
      <alignment horizontal="left" vertical="top" wrapText="1"/>
    </xf>
    <xf numFmtId="49" fontId="25" fillId="0" borderId="0" xfId="0" applyNumberFormat="1" applyFont="1" applyFill="1" applyAlignment="1">
      <alignment horizontal="center" vertical="center"/>
    </xf>
    <xf numFmtId="0" fontId="18" fillId="0" borderId="0" xfId="0" applyFont="1" applyFill="1" applyBorder="1" applyAlignment="1">
      <alignment horizontal="justify" wrapText="1"/>
    </xf>
    <xf numFmtId="0" fontId="18" fillId="0" borderId="14" xfId="0" applyFont="1" applyFill="1" applyBorder="1" applyAlignment="1">
      <alignment horizontal="justify" wrapText="1"/>
    </xf>
    <xf numFmtId="0" fontId="19" fillId="0" borderId="0" xfId="0" applyFont="1" applyFill="1" applyBorder="1" applyAlignment="1">
      <alignment vertical="center" wrapText="1"/>
    </xf>
    <xf numFmtId="14" fontId="19" fillId="0" borderId="0" xfId="0" applyNumberFormat="1" applyFont="1" applyFill="1" applyBorder="1" applyAlignment="1">
      <alignment vertical="top" wrapText="1"/>
    </xf>
    <xf numFmtId="164" fontId="5" fillId="0" borderId="0" xfId="0" applyNumberFormat="1" applyFont="1" applyFill="1" applyBorder="1" applyAlignment="1">
      <alignment horizontal="right" vertical="center"/>
    </xf>
    <xf numFmtId="0" fontId="5" fillId="0" borderId="14" xfId="0" applyFont="1" applyFill="1" applyBorder="1" applyAlignment="1">
      <alignment horizontal="center" vertical="center"/>
    </xf>
    <xf numFmtId="164" fontId="5" fillId="0" borderId="14" xfId="0" applyNumberFormat="1" applyFont="1" applyFill="1" applyBorder="1" applyAlignment="1">
      <alignment horizontal="right" vertical="center"/>
    </xf>
    <xf numFmtId="0" fontId="18" fillId="0" borderId="0" xfId="0" applyFont="1" applyFill="1" applyBorder="1" applyAlignment="1">
      <alignment horizontal="center" vertical="top" wrapText="1"/>
    </xf>
    <xf numFmtId="3" fontId="5" fillId="0" borderId="0" xfId="0" applyNumberFormat="1" applyFont="1" applyFill="1" applyBorder="1" applyAlignment="1">
      <alignment horizontal="center" vertical="center"/>
    </xf>
    <xf numFmtId="0" fontId="18" fillId="0" borderId="0" xfId="0" applyFont="1" applyFill="1" applyBorder="1" applyAlignment="1">
      <alignment horizontal="left" vertical="center" wrapText="1"/>
    </xf>
    <xf numFmtId="0" fontId="18" fillId="0" borderId="14" xfId="0" applyFont="1" applyFill="1" applyBorder="1" applyAlignment="1">
      <alignment horizontal="justify" vertical="center" wrapText="1"/>
    </xf>
    <xf numFmtId="3" fontId="5" fillId="0" borderId="14" xfId="0" applyNumberFormat="1" applyFont="1" applyFill="1" applyBorder="1" applyAlignment="1">
      <alignment horizontal="center" vertical="center"/>
    </xf>
    <xf numFmtId="49" fontId="18" fillId="0" borderId="14" xfId="0" applyNumberFormat="1" applyFont="1" applyFill="1" applyBorder="1" applyAlignment="1">
      <alignment horizontal="center" vertical="top"/>
    </xf>
    <xf numFmtId="0" fontId="18" fillId="0" borderId="14" xfId="0" applyFont="1" applyFill="1" applyBorder="1" applyAlignment="1">
      <alignment vertical="center" wrapText="1"/>
    </xf>
    <xf numFmtId="0" fontId="18" fillId="0" borderId="14" xfId="0" applyFont="1" applyFill="1" applyBorder="1" applyAlignment="1">
      <alignment horizontal="center"/>
    </xf>
    <xf numFmtId="4" fontId="18" fillId="0" borderId="14" xfId="0" applyNumberFormat="1" applyFont="1" applyFill="1" applyBorder="1" applyAlignment="1">
      <alignment horizontal="center"/>
    </xf>
    <xf numFmtId="2" fontId="6" fillId="0" borderId="0" xfId="0" applyNumberFormat="1" applyFont="1" applyFill="1" applyBorder="1" applyAlignment="1">
      <alignment horizontal="right"/>
    </xf>
    <xf numFmtId="49" fontId="6" fillId="34" borderId="0" xfId="0" applyNumberFormat="1" applyFont="1" applyFill="1" applyBorder="1" applyAlignment="1">
      <alignment horizontal="left" vertical="center"/>
    </xf>
    <xf numFmtId="49" fontId="5" fillId="0" borderId="0" xfId="0" applyNumberFormat="1" applyFont="1" applyFill="1" applyBorder="1" applyAlignment="1">
      <alignment vertical="top"/>
    </xf>
    <xf numFmtId="49" fontId="6" fillId="34" borderId="17" xfId="0" applyNumberFormat="1" applyFont="1" applyFill="1" applyBorder="1" applyAlignment="1">
      <alignment vertical="top" textRotation="90" wrapText="1"/>
    </xf>
    <xf numFmtId="49" fontId="5" fillId="0" borderId="0" xfId="0" applyNumberFormat="1" applyFont="1" applyBorder="1" applyAlignment="1">
      <alignment vertical="top"/>
    </xf>
    <xf numFmtId="49" fontId="5" fillId="0" borderId="0" xfId="0" applyNumberFormat="1" applyFont="1" applyFill="1" applyBorder="1" applyAlignment="1">
      <alignment vertical="top"/>
    </xf>
    <xf numFmtId="49" fontId="6" fillId="34" borderId="12" xfId="0" applyNumberFormat="1" applyFont="1" applyFill="1" applyBorder="1" applyAlignment="1">
      <alignment vertical="top"/>
    </xf>
    <xf numFmtId="165" fontId="25" fillId="0" borderId="0" xfId="0" applyNumberFormat="1" applyFont="1" applyBorder="1" applyAlignment="1">
      <alignment vertical="top"/>
    </xf>
    <xf numFmtId="165" fontId="25" fillId="0" borderId="0" xfId="0" applyNumberFormat="1" applyFont="1" applyFill="1" applyBorder="1" applyAlignment="1">
      <alignment vertical="top"/>
    </xf>
    <xf numFmtId="165" fontId="25" fillId="0" borderId="0" xfId="0" applyNumberFormat="1" applyFont="1" applyFill="1" applyAlignment="1">
      <alignment vertical="top"/>
    </xf>
    <xf numFmtId="49" fontId="5" fillId="0" borderId="14" xfId="0" applyNumberFormat="1" applyFont="1" applyFill="1" applyBorder="1" applyAlignment="1">
      <alignment vertical="top"/>
    </xf>
    <xf numFmtId="49" fontId="5" fillId="0" borderId="0" xfId="0" applyNumberFormat="1" applyFont="1" applyFill="1" applyAlignment="1">
      <alignment vertical="top"/>
    </xf>
    <xf numFmtId="49" fontId="2" fillId="0" borderId="0" xfId="0" applyNumberFormat="1" applyFont="1" applyBorder="1" applyAlignment="1">
      <alignment vertical="top"/>
    </xf>
    <xf numFmtId="49" fontId="5" fillId="0" borderId="14" xfId="0" applyNumberFormat="1" applyFont="1" applyFill="1" applyBorder="1" applyAlignment="1">
      <alignment vertical="top"/>
    </xf>
    <xf numFmtId="49" fontId="6" fillId="0" borderId="0" xfId="0" applyNumberFormat="1" applyFont="1" applyFill="1" applyBorder="1" applyAlignment="1">
      <alignment vertical="top"/>
    </xf>
    <xf numFmtId="49" fontId="5" fillId="0" borderId="0" xfId="0" applyNumberFormat="1" applyFont="1" applyBorder="1" applyAlignment="1">
      <alignment vertical="top"/>
    </xf>
    <xf numFmtId="49" fontId="5" fillId="0" borderId="0" xfId="0" applyNumberFormat="1" applyFont="1" applyFill="1" applyAlignment="1">
      <alignment vertical="top"/>
    </xf>
    <xf numFmtId="49" fontId="5" fillId="0" borderId="14" xfId="0" applyNumberFormat="1" applyFont="1" applyBorder="1" applyAlignment="1">
      <alignment vertical="top"/>
    </xf>
    <xf numFmtId="49" fontId="18" fillId="0" borderId="0" xfId="0" applyNumberFormat="1" applyFont="1" applyFill="1" applyBorder="1" applyAlignment="1">
      <alignment vertical="top"/>
    </xf>
    <xf numFmtId="49" fontId="18" fillId="0" borderId="14" xfId="0" applyNumberFormat="1" applyFont="1" applyFill="1" applyBorder="1" applyAlignment="1">
      <alignment vertical="top"/>
    </xf>
    <xf numFmtId="165" fontId="5" fillId="0" borderId="0" xfId="0" applyNumberFormat="1" applyFont="1" applyFill="1" applyBorder="1" applyAlignment="1">
      <alignment vertical="top"/>
    </xf>
    <xf numFmtId="165" fontId="5" fillId="0" borderId="0" xfId="0" applyNumberFormat="1" applyFont="1" applyFill="1" applyAlignment="1">
      <alignment vertical="top"/>
    </xf>
    <xf numFmtId="165" fontId="5" fillId="0" borderId="14" xfId="0" applyNumberFormat="1" applyFont="1" applyFill="1" applyBorder="1" applyAlignment="1">
      <alignment vertical="top"/>
    </xf>
    <xf numFmtId="49" fontId="5" fillId="0" borderId="0" xfId="0" applyNumberFormat="1" applyFont="1" applyAlignment="1">
      <alignment vertical="top"/>
    </xf>
    <xf numFmtId="49" fontId="5" fillId="0" borderId="0" xfId="0" applyNumberFormat="1" applyFont="1" applyFill="1" applyBorder="1" applyAlignment="1">
      <alignment vertical="top" wrapText="1"/>
    </xf>
    <xf numFmtId="165" fontId="6" fillId="34" borderId="12" xfId="0" applyNumberFormat="1" applyFont="1" applyFill="1" applyBorder="1" applyAlignment="1">
      <alignment vertical="top"/>
    </xf>
    <xf numFmtId="165" fontId="5" fillId="0" borderId="0" xfId="0" applyNumberFormat="1" applyFont="1" applyBorder="1" applyAlignment="1">
      <alignment vertical="top"/>
    </xf>
    <xf numFmtId="165" fontId="5" fillId="0" borderId="0" xfId="0" applyNumberFormat="1" applyFont="1" applyAlignment="1">
      <alignment vertical="top"/>
    </xf>
    <xf numFmtId="49" fontId="5" fillId="0" borderId="0" xfId="0" applyNumberFormat="1" applyFont="1" applyAlignment="1">
      <alignment vertical="top"/>
    </xf>
    <xf numFmtId="165" fontId="5" fillId="0" borderId="14" xfId="0" applyNumberFormat="1" applyFont="1" applyBorder="1" applyAlignment="1">
      <alignment vertical="top"/>
    </xf>
    <xf numFmtId="0" fontId="5" fillId="0" borderId="0" xfId="0" applyNumberFormat="1" applyFont="1" applyAlignment="1">
      <alignment vertical="top"/>
    </xf>
    <xf numFmtId="49" fontId="6" fillId="34" borderId="12" xfId="0" applyNumberFormat="1" applyFont="1" applyFill="1" applyBorder="1" applyAlignment="1">
      <alignment vertical="top"/>
    </xf>
    <xf numFmtId="0" fontId="33" fillId="0" borderId="0" xfId="0" applyFont="1" applyAlignment="1">
      <alignment vertical="center"/>
    </xf>
    <xf numFmtId="0" fontId="33" fillId="0" borderId="0" xfId="0" applyFont="1" applyAlignment="1">
      <alignment horizontal="right" vertical="center"/>
    </xf>
    <xf numFmtId="165" fontId="6" fillId="34" borderId="12" xfId="0" applyNumberFormat="1" applyFont="1" applyFill="1" applyBorder="1" applyAlignment="1">
      <alignment horizontal="center" vertical="center"/>
    </xf>
    <xf numFmtId="49" fontId="5" fillId="0" borderId="12" xfId="0" applyNumberFormat="1" applyFont="1" applyBorder="1" applyAlignment="1">
      <alignment horizontal="center" vertical="top"/>
    </xf>
    <xf numFmtId="49" fontId="5" fillId="0" borderId="12" xfId="0" applyNumberFormat="1" applyFont="1" applyBorder="1" applyAlignment="1">
      <alignment horizontal="center" vertical="top"/>
    </xf>
    <xf numFmtId="0" fontId="18" fillId="0" borderId="14" xfId="0" applyFont="1" applyFill="1" applyBorder="1" applyAlignment="1">
      <alignment horizontal="left" vertical="center" wrapText="1"/>
    </xf>
    <xf numFmtId="168" fontId="5" fillId="0" borderId="14" xfId="0" applyNumberFormat="1" applyFont="1" applyFill="1" applyBorder="1" applyAlignment="1">
      <alignment horizontal="center"/>
    </xf>
    <xf numFmtId="4" fontId="5" fillId="0" borderId="14" xfId="0" applyNumberFormat="1" applyFont="1" applyFill="1" applyBorder="1" applyAlignment="1">
      <alignment/>
    </xf>
    <xf numFmtId="0" fontId="18" fillId="0" borderId="12" xfId="0" applyFont="1" applyFill="1" applyBorder="1" applyAlignment="1">
      <alignment horizontal="left" vertical="center" wrapText="1"/>
    </xf>
    <xf numFmtId="0" fontId="5" fillId="0" borderId="12" xfId="0" applyFont="1" applyFill="1" applyBorder="1" applyAlignment="1">
      <alignment horizontal="center"/>
    </xf>
    <xf numFmtId="168" fontId="5" fillId="0" borderId="12" xfId="0" applyNumberFormat="1" applyFont="1" applyFill="1" applyBorder="1" applyAlignment="1">
      <alignment horizontal="center"/>
    </xf>
    <xf numFmtId="4" fontId="5" fillId="0" borderId="12" xfId="0" applyNumberFormat="1" applyFont="1" applyFill="1" applyBorder="1" applyAlignment="1">
      <alignment horizontal="center"/>
    </xf>
    <xf numFmtId="0" fontId="5" fillId="0" borderId="12" xfId="0" applyFont="1" applyFill="1" applyBorder="1" applyAlignment="1">
      <alignment horizontal="center" wrapText="1"/>
    </xf>
    <xf numFmtId="0" fontId="5" fillId="0" borderId="14" xfId="0" applyFont="1" applyFill="1" applyBorder="1" applyAlignment="1">
      <alignment horizontal="center" wrapText="1"/>
    </xf>
    <xf numFmtId="0" fontId="72" fillId="0" borderId="0" xfId="0" applyFont="1" applyFill="1" applyBorder="1" applyAlignment="1">
      <alignment vertical="center" wrapText="1"/>
    </xf>
    <xf numFmtId="0" fontId="72" fillId="0" borderId="0" xfId="0" applyFont="1" applyFill="1" applyBorder="1" applyAlignment="1">
      <alignment horizontal="center"/>
    </xf>
    <xf numFmtId="2" fontId="72" fillId="0" borderId="0" xfId="0" applyNumberFormat="1" applyFont="1" applyFill="1" applyBorder="1" applyAlignment="1">
      <alignment horizontal="center"/>
    </xf>
    <xf numFmtId="2" fontId="73" fillId="0" borderId="0" xfId="0" applyNumberFormat="1" applyFont="1" applyBorder="1" applyAlignment="1">
      <alignment horizontal="center"/>
    </xf>
    <xf numFmtId="164" fontId="73" fillId="0" borderId="0" xfId="0" applyNumberFormat="1" applyFont="1" applyBorder="1" applyAlignment="1">
      <alignment/>
    </xf>
    <xf numFmtId="4" fontId="5" fillId="0" borderId="14" xfId="0" applyNumberFormat="1" applyFont="1" applyFill="1" applyBorder="1" applyAlignment="1">
      <alignment horizontal="right"/>
    </xf>
    <xf numFmtId="4" fontId="5" fillId="0" borderId="12" xfId="0" applyNumberFormat="1" applyFont="1" applyFill="1" applyBorder="1" applyAlignment="1">
      <alignment horizontal="right"/>
    </xf>
    <xf numFmtId="2" fontId="5" fillId="0" borderId="0" xfId="0" applyNumberFormat="1" applyFont="1" applyBorder="1" applyAlignment="1">
      <alignment horizontal="center"/>
    </xf>
    <xf numFmtId="49" fontId="6" fillId="34" borderId="12"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0" fontId="74" fillId="0" borderId="14" xfId="0" applyFont="1" applyFill="1" applyBorder="1" applyAlignment="1">
      <alignment horizontal="left" vertical="center"/>
    </xf>
    <xf numFmtId="0" fontId="73" fillId="0" borderId="14" xfId="0" applyFont="1" applyFill="1" applyBorder="1" applyAlignment="1">
      <alignment horizontal="center" wrapText="1"/>
    </xf>
    <xf numFmtId="0" fontId="73" fillId="0" borderId="14" xfId="0" applyFont="1" applyFill="1" applyBorder="1" applyAlignment="1">
      <alignment horizontal="center" vertical="center"/>
    </xf>
    <xf numFmtId="0" fontId="73" fillId="0" borderId="14" xfId="0" applyFont="1" applyFill="1" applyBorder="1" applyAlignment="1">
      <alignment horizontal="center" vertical="center" wrapText="1"/>
    </xf>
    <xf numFmtId="165"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66" fontId="6" fillId="0" borderId="10" xfId="0" applyNumberFormat="1" applyFont="1" applyFill="1" applyBorder="1" applyAlignment="1">
      <alignment horizontal="right" vertical="center"/>
    </xf>
    <xf numFmtId="0" fontId="6" fillId="0" borderId="14" xfId="0" applyFont="1" applyFill="1" applyBorder="1" applyAlignment="1">
      <alignment horizontal="left" vertical="center"/>
    </xf>
    <xf numFmtId="2" fontId="5" fillId="0" borderId="14" xfId="0" applyNumberFormat="1" applyFont="1" applyFill="1" applyBorder="1" applyAlignment="1">
      <alignment horizontal="center" vertical="center"/>
    </xf>
    <xf numFmtId="2" fontId="5" fillId="0" borderId="14" xfId="0" applyNumberFormat="1" applyFont="1" applyFill="1" applyBorder="1" applyAlignment="1">
      <alignment horizontal="center" wrapText="1"/>
    </xf>
    <xf numFmtId="0" fontId="5" fillId="0" borderId="14" xfId="0" applyFont="1" applyFill="1" applyBorder="1" applyAlignment="1">
      <alignment horizontal="center" vertical="center" wrapText="1"/>
    </xf>
    <xf numFmtId="0" fontId="18" fillId="0" borderId="12" xfId="0" applyFont="1" applyFill="1" applyBorder="1" applyAlignment="1">
      <alignment horizontal="left" vertical="top" wrapText="1"/>
    </xf>
    <xf numFmtId="0" fontId="7" fillId="35" borderId="13" xfId="0" applyFont="1" applyFill="1" applyBorder="1" applyAlignment="1">
      <alignment horizontal="center" vertical="center"/>
    </xf>
    <xf numFmtId="0" fontId="29" fillId="34" borderId="13" xfId="0" applyFont="1" applyFill="1" applyBorder="1" applyAlignment="1">
      <alignment horizontal="left" vertical="center" wrapText="1"/>
    </xf>
    <xf numFmtId="17" fontId="6" fillId="34" borderId="18" xfId="0" applyNumberFormat="1" applyFont="1" applyFill="1" applyBorder="1" applyAlignment="1">
      <alignment horizontal="left" vertical="center"/>
    </xf>
    <xf numFmtId="0" fontId="6" fillId="34" borderId="18" xfId="0" applyFont="1" applyFill="1" applyBorder="1" applyAlignment="1">
      <alignment horizontal="left" vertical="center"/>
    </xf>
    <xf numFmtId="0" fontId="30" fillId="34" borderId="13" xfId="0" applyFont="1" applyFill="1" applyBorder="1" applyAlignment="1">
      <alignment horizontal="center" vertical="center" wrapText="1"/>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 2 2" xfId="51"/>
    <cellStyle name="Normal 3" xfId="52"/>
    <cellStyle name="Obično 2" xfId="53"/>
    <cellStyle name="Percent" xfId="54"/>
    <cellStyle name="Povezana ćelija" xfId="55"/>
    <cellStyle name="Provjera ćelije" xfId="56"/>
    <cellStyle name="STAVK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6"/>
  </sheetPr>
  <dimension ref="A1:M363"/>
  <sheetViews>
    <sheetView tabSelected="1" view="pageBreakPreview" zoomScaleSheetLayoutView="100" zoomScalePageLayoutView="0" workbookViewId="0" topLeftCell="A1">
      <pane ySplit="2" topLeftCell="A3" activePane="bottomLeft" state="frozen"/>
      <selection pane="topLeft" activeCell="A1" sqref="A1"/>
      <selection pane="bottomLeft" activeCell="A2" sqref="A2"/>
    </sheetView>
  </sheetViews>
  <sheetFormatPr defaultColWidth="9" defaultRowHeight="15"/>
  <cols>
    <col min="1" max="1" width="4.19921875" style="362" customWidth="1"/>
    <col min="2" max="2" width="7" style="103" customWidth="1"/>
    <col min="3" max="3" width="50.8984375" style="131" customWidth="1"/>
    <col min="4" max="4" width="4.796875" style="132" customWidth="1"/>
    <col min="5" max="5" width="7.796875" style="133" customWidth="1"/>
    <col min="6" max="6" width="7" style="134" customWidth="1"/>
    <col min="7" max="7" width="12.19921875" style="163" customWidth="1"/>
    <col min="8" max="8" width="0" style="241" hidden="1" customWidth="1"/>
    <col min="9" max="9" width="25.09765625" style="214" customWidth="1"/>
    <col min="10" max="10" width="9" style="214" customWidth="1"/>
    <col min="11" max="16384" width="9" style="1" customWidth="1"/>
  </cols>
  <sheetData>
    <row r="1" spans="1:10" s="54" customFormat="1" ht="13.5" thickBot="1">
      <c r="A1" s="341"/>
      <c r="B1" s="49"/>
      <c r="C1" s="50"/>
      <c r="D1" s="51"/>
      <c r="E1" s="52"/>
      <c r="F1" s="53"/>
      <c r="G1" s="147"/>
      <c r="H1" s="239"/>
      <c r="I1" s="211"/>
      <c r="J1" s="211"/>
    </row>
    <row r="2" spans="1:10" s="135" customFormat="1" ht="26.25" thickBot="1">
      <c r="A2" s="342" t="s">
        <v>0</v>
      </c>
      <c r="B2" s="55" t="s">
        <v>136</v>
      </c>
      <c r="C2" s="56" t="s">
        <v>47</v>
      </c>
      <c r="D2" s="57" t="s">
        <v>106</v>
      </c>
      <c r="E2" s="143" t="s">
        <v>1</v>
      </c>
      <c r="F2" s="143" t="s">
        <v>2</v>
      </c>
      <c r="G2" s="148" t="s">
        <v>3</v>
      </c>
      <c r="H2" s="240"/>
      <c r="I2" s="212"/>
      <c r="J2" s="213"/>
    </row>
    <row r="3" spans="1:9" ht="12.75">
      <c r="A3" s="343"/>
      <c r="B3" s="58"/>
      <c r="C3" s="59"/>
      <c r="D3" s="16"/>
      <c r="E3" s="9"/>
      <c r="F3" s="46"/>
      <c r="G3" s="149"/>
      <c r="I3" s="211"/>
    </row>
    <row r="4" spans="1:9" ht="15">
      <c r="A4" s="343"/>
      <c r="B4" s="58"/>
      <c r="C4" s="144" t="s">
        <v>114</v>
      </c>
      <c r="D4" s="16"/>
      <c r="E4" s="119"/>
      <c r="F4" s="46"/>
      <c r="G4" s="149"/>
      <c r="I4" s="211"/>
    </row>
    <row r="5" spans="1:9" ht="12.75">
      <c r="A5" s="343"/>
      <c r="B5" s="58"/>
      <c r="C5" s="59"/>
      <c r="D5" s="16"/>
      <c r="E5" s="119"/>
      <c r="F5" s="46"/>
      <c r="G5" s="149"/>
      <c r="I5" s="211"/>
    </row>
    <row r="6" spans="1:10" s="15" customFormat="1" ht="25.5">
      <c r="A6" s="341"/>
      <c r="B6" s="145" t="s">
        <v>120</v>
      </c>
      <c r="C6" s="63" t="s">
        <v>121</v>
      </c>
      <c r="D6" s="137"/>
      <c r="E6" s="119"/>
      <c r="F6" s="46"/>
      <c r="G6" s="149"/>
      <c r="H6" s="214"/>
      <c r="I6" s="211"/>
      <c r="J6" s="214"/>
    </row>
    <row r="7" spans="1:10" s="61" customFormat="1" ht="89.25">
      <c r="A7" s="344"/>
      <c r="B7" s="146" t="s">
        <v>122</v>
      </c>
      <c r="C7" s="126" t="s">
        <v>127</v>
      </c>
      <c r="D7" s="88"/>
      <c r="E7" s="89"/>
      <c r="F7" s="85"/>
      <c r="G7" s="150"/>
      <c r="H7" s="216"/>
      <c r="I7" s="215"/>
      <c r="J7" s="216"/>
    </row>
    <row r="8" spans="1:10" s="61" customFormat="1" ht="76.5">
      <c r="A8" s="344"/>
      <c r="B8" s="146" t="s">
        <v>123</v>
      </c>
      <c r="C8" s="126" t="s">
        <v>128</v>
      </c>
      <c r="D8" s="88"/>
      <c r="E8" s="89"/>
      <c r="F8" s="85"/>
      <c r="G8" s="150"/>
      <c r="H8" s="216"/>
      <c r="I8" s="215"/>
      <c r="J8" s="216"/>
    </row>
    <row r="9" spans="1:10" s="61" customFormat="1" ht="63.75">
      <c r="A9" s="344"/>
      <c r="B9" s="146" t="s">
        <v>126</v>
      </c>
      <c r="C9" s="126" t="s">
        <v>219</v>
      </c>
      <c r="D9" s="88"/>
      <c r="E9" s="89"/>
      <c r="F9" s="85"/>
      <c r="G9" s="150"/>
      <c r="H9" s="216"/>
      <c r="I9" s="215"/>
      <c r="J9" s="216"/>
    </row>
    <row r="10" spans="1:10" s="61" customFormat="1" ht="51">
      <c r="A10" s="344"/>
      <c r="B10" s="146" t="s">
        <v>124</v>
      </c>
      <c r="C10" s="126" t="s">
        <v>129</v>
      </c>
      <c r="D10" s="88"/>
      <c r="E10" s="89"/>
      <c r="F10" s="85"/>
      <c r="G10" s="150"/>
      <c r="H10" s="216"/>
      <c r="I10" s="215"/>
      <c r="J10" s="216"/>
    </row>
    <row r="11" spans="1:10" s="15" customFormat="1" ht="38.25">
      <c r="A11" s="341"/>
      <c r="B11" s="145" t="s">
        <v>125</v>
      </c>
      <c r="C11" s="63" t="s">
        <v>130</v>
      </c>
      <c r="D11" s="137"/>
      <c r="E11" s="119"/>
      <c r="F11" s="46"/>
      <c r="G11" s="149"/>
      <c r="H11" s="214"/>
      <c r="I11" s="211"/>
      <c r="J11" s="214"/>
    </row>
    <row r="12" spans="1:10" s="15" customFormat="1" ht="12.75">
      <c r="A12" s="341"/>
      <c r="B12" s="123"/>
      <c r="C12" s="63"/>
      <c r="D12" s="137"/>
      <c r="E12" s="119"/>
      <c r="F12" s="46"/>
      <c r="G12" s="149"/>
      <c r="H12" s="214"/>
      <c r="I12" s="211"/>
      <c r="J12" s="214"/>
    </row>
    <row r="13" spans="1:10" s="61" customFormat="1" ht="12.75">
      <c r="A13" s="345" t="s">
        <v>73</v>
      </c>
      <c r="B13" s="64"/>
      <c r="C13" s="65" t="s">
        <v>68</v>
      </c>
      <c r="D13" s="66"/>
      <c r="E13" s="66"/>
      <c r="F13" s="66"/>
      <c r="G13" s="151"/>
      <c r="H13" s="216"/>
      <c r="I13" s="271"/>
      <c r="J13" s="216"/>
    </row>
    <row r="14" spans="1:10" s="15" customFormat="1" ht="12.75">
      <c r="A14" s="343"/>
      <c r="B14" s="58"/>
      <c r="C14" s="67"/>
      <c r="D14" s="68"/>
      <c r="E14" s="46"/>
      <c r="F14" s="46"/>
      <c r="G14" s="152"/>
      <c r="H14" s="214"/>
      <c r="I14" s="228"/>
      <c r="J14" s="214"/>
    </row>
    <row r="15" spans="1:10" s="171" customFormat="1" ht="12">
      <c r="A15" s="346"/>
      <c r="B15" s="165" t="s">
        <v>149</v>
      </c>
      <c r="C15" s="170" t="s">
        <v>150</v>
      </c>
      <c r="D15" s="166"/>
      <c r="E15" s="167"/>
      <c r="F15" s="167"/>
      <c r="G15" s="168"/>
      <c r="H15" s="242"/>
      <c r="I15" s="278"/>
      <c r="J15" s="218"/>
    </row>
    <row r="16" spans="1:10" s="169" customFormat="1" ht="12">
      <c r="A16" s="347" t="s">
        <v>55</v>
      </c>
      <c r="B16" s="320" t="s">
        <v>147</v>
      </c>
      <c r="C16" s="321" t="s">
        <v>148</v>
      </c>
      <c r="D16" s="166"/>
      <c r="E16" s="167"/>
      <c r="F16" s="167"/>
      <c r="G16" s="168"/>
      <c r="H16" s="242"/>
      <c r="I16" s="219"/>
      <c r="J16" s="219"/>
    </row>
    <row r="17" spans="1:10" s="169" customFormat="1" ht="89.25">
      <c r="A17" s="348"/>
      <c r="B17" s="322"/>
      <c r="C17" s="317" t="s">
        <v>226</v>
      </c>
      <c r="D17" s="166"/>
      <c r="E17" s="167"/>
      <c r="F17" s="167"/>
      <c r="G17" s="168"/>
      <c r="H17" s="243"/>
      <c r="I17" s="219"/>
      <c r="J17" s="219"/>
    </row>
    <row r="18" spans="1:10" s="76" customFormat="1" ht="12.75">
      <c r="A18" s="344" t="s">
        <v>179</v>
      </c>
      <c r="B18" s="292"/>
      <c r="C18" s="323" t="s">
        <v>180</v>
      </c>
      <c r="D18" s="84" t="s">
        <v>341</v>
      </c>
      <c r="E18" s="85">
        <v>0.15</v>
      </c>
      <c r="F18" s="85"/>
      <c r="G18" s="157">
        <f>ROUND(E18*F18,2)</f>
        <v>0</v>
      </c>
      <c r="H18" s="261">
        <v>148.75</v>
      </c>
      <c r="I18" s="277"/>
      <c r="J18" s="277"/>
    </row>
    <row r="19" spans="1:10" s="76" customFormat="1" ht="12.75">
      <c r="A19" s="344" t="s">
        <v>181</v>
      </c>
      <c r="B19" s="292"/>
      <c r="C19" s="323" t="s">
        <v>182</v>
      </c>
      <c r="D19" s="84" t="s">
        <v>341</v>
      </c>
      <c r="E19" s="85">
        <v>0.15</v>
      </c>
      <c r="F19" s="85"/>
      <c r="G19" s="157">
        <f>ROUND(E19*F19,2)</f>
        <v>0</v>
      </c>
      <c r="H19" s="261">
        <v>148.75</v>
      </c>
      <c r="I19" s="277"/>
      <c r="J19" s="277"/>
    </row>
    <row r="20" spans="1:10" s="76" customFormat="1" ht="12.75">
      <c r="A20" s="349" t="s">
        <v>183</v>
      </c>
      <c r="B20" s="306"/>
      <c r="C20" s="324" t="s">
        <v>184</v>
      </c>
      <c r="D20" s="110" t="s">
        <v>341</v>
      </c>
      <c r="E20" s="125">
        <v>0.15</v>
      </c>
      <c r="F20" s="125"/>
      <c r="G20" s="309">
        <f>ROUND(E20*F20,2)</f>
        <v>0</v>
      </c>
      <c r="H20" s="261">
        <v>148.75</v>
      </c>
      <c r="I20" s="277"/>
      <c r="J20" s="277"/>
    </row>
    <row r="21" spans="1:10" s="15" customFormat="1" ht="12.75">
      <c r="A21" s="343"/>
      <c r="B21" s="58"/>
      <c r="C21" s="67"/>
      <c r="D21" s="68"/>
      <c r="E21" s="46"/>
      <c r="F21" s="46"/>
      <c r="G21" s="152"/>
      <c r="H21" s="214"/>
      <c r="I21" s="217"/>
      <c r="J21" s="214"/>
    </row>
    <row r="22" spans="1:10" s="61" customFormat="1" ht="12.75">
      <c r="A22" s="344"/>
      <c r="B22" s="79" t="s">
        <v>52</v>
      </c>
      <c r="C22" s="325" t="s">
        <v>53</v>
      </c>
      <c r="D22" s="84"/>
      <c r="E22" s="85"/>
      <c r="F22" s="85"/>
      <c r="G22" s="157"/>
      <c r="H22" s="216"/>
      <c r="I22" s="221"/>
      <c r="J22" s="216"/>
    </row>
    <row r="23" spans="1:10" s="61" customFormat="1" ht="12.75">
      <c r="A23" s="344" t="s">
        <v>74</v>
      </c>
      <c r="B23" s="79" t="s">
        <v>54</v>
      </c>
      <c r="C23" s="325" t="s">
        <v>134</v>
      </c>
      <c r="D23" s="88"/>
      <c r="E23" s="89"/>
      <c r="F23" s="85"/>
      <c r="G23" s="157"/>
      <c r="H23" s="216"/>
      <c r="I23" s="221"/>
      <c r="J23" s="216"/>
    </row>
    <row r="24" spans="1:10" s="72" customFormat="1" ht="102">
      <c r="A24" s="350"/>
      <c r="B24" s="82"/>
      <c r="C24" s="317" t="s">
        <v>133</v>
      </c>
      <c r="D24" s="80"/>
      <c r="E24" s="81"/>
      <c r="F24" s="81"/>
      <c r="G24" s="156"/>
      <c r="H24" s="223"/>
      <c r="I24" s="222"/>
      <c r="J24" s="223"/>
    </row>
    <row r="25" spans="1:10" s="76" customFormat="1" ht="12.75">
      <c r="A25" s="344"/>
      <c r="B25" s="292"/>
      <c r="C25" s="323" t="s">
        <v>189</v>
      </c>
      <c r="D25" s="84"/>
      <c r="E25" s="85"/>
      <c r="F25" s="85"/>
      <c r="G25" s="157"/>
      <c r="H25" s="220"/>
      <c r="I25" s="221"/>
      <c r="J25" s="220"/>
    </row>
    <row r="26" spans="1:10" s="76" customFormat="1" ht="38.25">
      <c r="A26" s="344" t="s">
        <v>214</v>
      </c>
      <c r="B26" s="292"/>
      <c r="C26" s="323" t="s">
        <v>213</v>
      </c>
      <c r="D26" s="84" t="s">
        <v>71</v>
      </c>
      <c r="E26" s="85">
        <v>50</v>
      </c>
      <c r="F26" s="85"/>
      <c r="G26" s="157">
        <f>E26*F26</f>
        <v>0</v>
      </c>
      <c r="H26" s="261">
        <v>44.5</v>
      </c>
      <c r="I26" s="227"/>
      <c r="J26" s="277"/>
    </row>
    <row r="27" spans="1:10" s="76" customFormat="1" ht="12.75">
      <c r="A27" s="344" t="s">
        <v>215</v>
      </c>
      <c r="B27" s="292"/>
      <c r="C27" s="323" t="s">
        <v>216</v>
      </c>
      <c r="D27" s="84" t="s">
        <v>48</v>
      </c>
      <c r="E27" s="85">
        <v>1</v>
      </c>
      <c r="F27" s="85"/>
      <c r="G27" s="157">
        <f>E27*F27</f>
        <v>0</v>
      </c>
      <c r="H27" s="261">
        <v>1</v>
      </c>
      <c r="I27" s="227"/>
      <c r="J27" s="277"/>
    </row>
    <row r="28" spans="1:10" s="76" customFormat="1" ht="12.75">
      <c r="A28" s="349" t="s">
        <v>222</v>
      </c>
      <c r="B28" s="306"/>
      <c r="C28" s="324" t="s">
        <v>217</v>
      </c>
      <c r="D28" s="110" t="s">
        <v>48</v>
      </c>
      <c r="E28" s="125">
        <v>3</v>
      </c>
      <c r="F28" s="125"/>
      <c r="G28" s="309">
        <f>E28*F28</f>
        <v>0</v>
      </c>
      <c r="H28" s="261">
        <v>3</v>
      </c>
      <c r="I28" s="227"/>
      <c r="J28" s="277"/>
    </row>
    <row r="29" spans="1:10" s="140" customFormat="1" ht="11.25">
      <c r="A29" s="351"/>
      <c r="B29" s="138"/>
      <c r="C29" s="141"/>
      <c r="D29" s="139"/>
      <c r="E29" s="142"/>
      <c r="F29" s="142"/>
      <c r="G29" s="155"/>
      <c r="H29" s="225"/>
      <c r="I29" s="224"/>
      <c r="J29" s="225"/>
    </row>
    <row r="30" spans="1:10" s="62" customFormat="1" ht="12.75">
      <c r="A30" s="344" t="s">
        <v>75</v>
      </c>
      <c r="B30" s="79" t="s">
        <v>27</v>
      </c>
      <c r="C30" s="326" t="s">
        <v>111</v>
      </c>
      <c r="D30" s="80"/>
      <c r="E30" s="81"/>
      <c r="F30" s="81"/>
      <c r="G30" s="156"/>
      <c r="H30" s="215"/>
      <c r="I30" s="226"/>
      <c r="J30" s="215"/>
    </row>
    <row r="31" spans="1:10" s="62" customFormat="1" ht="89.25">
      <c r="A31" s="350"/>
      <c r="B31" s="83"/>
      <c r="C31" s="317" t="s">
        <v>275</v>
      </c>
      <c r="D31" s="84"/>
      <c r="E31" s="85"/>
      <c r="F31" s="85"/>
      <c r="G31" s="157"/>
      <c r="H31" s="215"/>
      <c r="I31" s="227"/>
      <c r="J31" s="215"/>
    </row>
    <row r="32" spans="1:10" s="62" customFormat="1" ht="12.75">
      <c r="A32" s="344"/>
      <c r="B32" s="86"/>
      <c r="C32" s="87" t="s">
        <v>44</v>
      </c>
      <c r="D32" s="84"/>
      <c r="E32" s="85"/>
      <c r="F32" s="85"/>
      <c r="G32" s="157"/>
      <c r="H32" s="215"/>
      <c r="I32" s="227"/>
      <c r="J32" s="215"/>
    </row>
    <row r="33" spans="1:10" s="262" customFormat="1" ht="12.75">
      <c r="A33" s="344" t="s">
        <v>115</v>
      </c>
      <c r="B33" s="86"/>
      <c r="C33" s="87" t="s">
        <v>290</v>
      </c>
      <c r="D33" s="84" t="s">
        <v>70</v>
      </c>
      <c r="E33" s="85">
        <v>142</v>
      </c>
      <c r="F33" s="85"/>
      <c r="G33" s="327">
        <f>E33*F33</f>
        <v>0</v>
      </c>
      <c r="H33" s="261">
        <v>141.52</v>
      </c>
      <c r="I33" s="227"/>
      <c r="J33" s="277"/>
    </row>
    <row r="34" spans="1:10" s="263" customFormat="1" ht="63.75">
      <c r="A34" s="344" t="s">
        <v>116</v>
      </c>
      <c r="B34" s="86"/>
      <c r="C34" s="87" t="s">
        <v>293</v>
      </c>
      <c r="D34" s="90"/>
      <c r="E34" s="90"/>
      <c r="F34" s="90"/>
      <c r="G34" s="90"/>
      <c r="H34" s="261"/>
      <c r="I34" s="227"/>
      <c r="J34" s="277"/>
    </row>
    <row r="35" spans="1:10" s="263" customFormat="1" ht="12.75">
      <c r="A35" s="344"/>
      <c r="B35" s="86"/>
      <c r="C35" s="87" t="s">
        <v>287</v>
      </c>
      <c r="D35" s="88" t="s">
        <v>40</v>
      </c>
      <c r="E35" s="89">
        <v>94</v>
      </c>
      <c r="F35" s="89"/>
      <c r="G35" s="327">
        <f>E35*F35</f>
        <v>0</v>
      </c>
      <c r="H35" s="261">
        <f>(150*5*0.1)+(150*2.5*0.05)</f>
        <v>93.75</v>
      </c>
      <c r="I35" s="227"/>
      <c r="J35" s="277"/>
    </row>
    <row r="36" spans="1:10" s="263" customFormat="1" ht="63.75">
      <c r="A36" s="344" t="s">
        <v>117</v>
      </c>
      <c r="B36" s="86"/>
      <c r="C36" s="87" t="s">
        <v>337</v>
      </c>
      <c r="D36" s="88"/>
      <c r="E36" s="89"/>
      <c r="F36" s="89"/>
      <c r="G36" s="327"/>
      <c r="H36" s="261"/>
      <c r="I36" s="227"/>
      <c r="J36" s="277"/>
    </row>
    <row r="37" spans="1:10" s="263" customFormat="1" ht="12.75">
      <c r="A37" s="344"/>
      <c r="B37" s="86"/>
      <c r="C37" s="87" t="s">
        <v>288</v>
      </c>
      <c r="D37" s="88" t="s">
        <v>40</v>
      </c>
      <c r="E37" s="89">
        <v>350</v>
      </c>
      <c r="F37" s="89"/>
      <c r="G37" s="327">
        <f>E37*F37</f>
        <v>0</v>
      </c>
      <c r="H37" s="261"/>
      <c r="I37" s="227"/>
      <c r="J37" s="277"/>
    </row>
    <row r="38" spans="1:10" s="263" customFormat="1" ht="51">
      <c r="A38" s="344" t="s">
        <v>218</v>
      </c>
      <c r="B38" s="86"/>
      <c r="C38" s="91" t="s">
        <v>291</v>
      </c>
      <c r="D38" s="88" t="s">
        <v>71</v>
      </c>
      <c r="E38" s="89">
        <v>47</v>
      </c>
      <c r="F38" s="89"/>
      <c r="G38" s="327">
        <f>E38*F38</f>
        <v>0</v>
      </c>
      <c r="H38" s="261">
        <v>46.22</v>
      </c>
      <c r="I38" s="227"/>
      <c r="J38" s="277"/>
    </row>
    <row r="39" spans="1:10" s="263" customFormat="1" ht="25.5">
      <c r="A39" s="352" t="s">
        <v>289</v>
      </c>
      <c r="B39" s="302"/>
      <c r="C39" s="288" t="s">
        <v>292</v>
      </c>
      <c r="D39" s="328" t="s">
        <v>71</v>
      </c>
      <c r="E39" s="95">
        <v>141</v>
      </c>
      <c r="F39" s="95"/>
      <c r="G39" s="329">
        <f>E39*F39</f>
        <v>0</v>
      </c>
      <c r="H39" s="261">
        <v>140.55</v>
      </c>
      <c r="I39" s="227"/>
      <c r="J39" s="277"/>
    </row>
    <row r="40" spans="1:10" s="11" customFormat="1" ht="12.75">
      <c r="A40" s="344"/>
      <c r="B40" s="93"/>
      <c r="C40" s="63"/>
      <c r="D40" s="45"/>
      <c r="E40" s="46"/>
      <c r="F40" s="46"/>
      <c r="G40" s="158"/>
      <c r="H40" s="211"/>
      <c r="I40" s="228"/>
      <c r="J40" s="211"/>
    </row>
    <row r="41" spans="1:10" s="73" customFormat="1" ht="25.5">
      <c r="A41" s="344" t="s">
        <v>105</v>
      </c>
      <c r="B41" s="79" t="s">
        <v>89</v>
      </c>
      <c r="C41" s="94" t="s">
        <v>90</v>
      </c>
      <c r="D41" s="80"/>
      <c r="E41" s="81"/>
      <c r="F41" s="81"/>
      <c r="G41" s="156"/>
      <c r="H41" s="229"/>
      <c r="I41" s="226"/>
      <c r="J41" s="229"/>
    </row>
    <row r="42" spans="1:10" s="73" customFormat="1" ht="51">
      <c r="A42" s="344"/>
      <c r="B42" s="82"/>
      <c r="C42" s="317" t="s">
        <v>338</v>
      </c>
      <c r="D42" s="330"/>
      <c r="E42" s="81"/>
      <c r="F42" s="81"/>
      <c r="G42" s="156"/>
      <c r="H42" s="229"/>
      <c r="I42" s="226"/>
      <c r="J42" s="229"/>
    </row>
    <row r="43" spans="1:10" s="90" customFormat="1" ht="89.25">
      <c r="A43" s="344" t="s">
        <v>107</v>
      </c>
      <c r="B43" s="86"/>
      <c r="C43" s="87" t="s">
        <v>248</v>
      </c>
      <c r="D43" s="88" t="s">
        <v>48</v>
      </c>
      <c r="E43" s="331">
        <v>9</v>
      </c>
      <c r="F43" s="89"/>
      <c r="G43" s="327">
        <f>E43*F43</f>
        <v>0</v>
      </c>
      <c r="H43" s="260">
        <v>7</v>
      </c>
      <c r="I43" s="274"/>
      <c r="J43" s="275"/>
    </row>
    <row r="44" spans="1:10" s="90" customFormat="1" ht="89.25">
      <c r="A44" s="344" t="s">
        <v>108</v>
      </c>
      <c r="B44" s="86"/>
      <c r="C44" s="87" t="s">
        <v>249</v>
      </c>
      <c r="D44" s="88" t="s">
        <v>48</v>
      </c>
      <c r="E44" s="331">
        <v>4</v>
      </c>
      <c r="F44" s="89"/>
      <c r="G44" s="327">
        <f>E44*F44</f>
        <v>0</v>
      </c>
      <c r="H44" s="260">
        <v>4</v>
      </c>
      <c r="I44" s="274"/>
      <c r="J44" s="275"/>
    </row>
    <row r="45" spans="1:10" s="90" customFormat="1" ht="63.75">
      <c r="A45" s="344" t="s">
        <v>227</v>
      </c>
      <c r="B45" s="86"/>
      <c r="C45" s="87" t="s">
        <v>220</v>
      </c>
      <c r="D45" s="88" t="s">
        <v>48</v>
      </c>
      <c r="E45" s="331">
        <v>6</v>
      </c>
      <c r="F45" s="89"/>
      <c r="G45" s="327">
        <f>E45*F45</f>
        <v>0</v>
      </c>
      <c r="H45" s="260">
        <v>6</v>
      </c>
      <c r="I45" s="274"/>
      <c r="J45" s="275"/>
    </row>
    <row r="46" spans="1:10" s="90" customFormat="1" ht="76.5">
      <c r="A46" s="344" t="s">
        <v>247</v>
      </c>
      <c r="B46" s="86"/>
      <c r="C46" s="87" t="s">
        <v>244</v>
      </c>
      <c r="D46" s="88" t="s">
        <v>48</v>
      </c>
      <c r="E46" s="331">
        <v>6</v>
      </c>
      <c r="F46" s="89"/>
      <c r="G46" s="327">
        <f>E46*F46</f>
        <v>0</v>
      </c>
      <c r="H46" s="275"/>
      <c r="I46" s="274"/>
      <c r="J46" s="275"/>
    </row>
    <row r="47" spans="1:10" s="73" customFormat="1" ht="12.75">
      <c r="A47" s="344"/>
      <c r="B47" s="86"/>
      <c r="C47" s="87"/>
      <c r="D47" s="84"/>
      <c r="E47" s="85"/>
      <c r="F47" s="85"/>
      <c r="G47" s="157"/>
      <c r="H47" s="229"/>
      <c r="I47" s="226"/>
      <c r="J47" s="229"/>
    </row>
    <row r="48" spans="1:10" s="96" customFormat="1" ht="25.5">
      <c r="A48" s="344" t="s">
        <v>190</v>
      </c>
      <c r="B48" s="79" t="s">
        <v>42</v>
      </c>
      <c r="C48" s="94" t="s">
        <v>91</v>
      </c>
      <c r="D48" s="80"/>
      <c r="E48" s="81"/>
      <c r="F48" s="81"/>
      <c r="G48" s="156"/>
      <c r="H48" s="230"/>
      <c r="I48" s="227"/>
      <c r="J48" s="230"/>
    </row>
    <row r="49" spans="1:10" s="97" customFormat="1" ht="12.75">
      <c r="A49" s="350"/>
      <c r="B49" s="83"/>
      <c r="C49" s="91" t="s">
        <v>44</v>
      </c>
      <c r="D49" s="84"/>
      <c r="E49" s="85"/>
      <c r="F49" s="85"/>
      <c r="G49" s="157"/>
      <c r="H49" s="270"/>
      <c r="I49" s="274"/>
      <c r="J49" s="270"/>
    </row>
    <row r="50" spans="1:10" s="90" customFormat="1" ht="38.25">
      <c r="A50" s="344" t="s">
        <v>191</v>
      </c>
      <c r="B50" s="83"/>
      <c r="C50" s="332" t="s">
        <v>92</v>
      </c>
      <c r="D50" s="88" t="s">
        <v>40</v>
      </c>
      <c r="E50" s="89">
        <v>10</v>
      </c>
      <c r="F50" s="89"/>
      <c r="G50" s="327">
        <f>E50*F50</f>
        <v>0</v>
      </c>
      <c r="H50" s="275"/>
      <c r="I50" s="274"/>
      <c r="J50" s="275"/>
    </row>
    <row r="51" spans="1:10" s="90" customFormat="1" ht="25.5">
      <c r="A51" s="344" t="s">
        <v>192</v>
      </c>
      <c r="B51" s="86"/>
      <c r="C51" s="332" t="s">
        <v>93</v>
      </c>
      <c r="D51" s="88" t="s">
        <v>70</v>
      </c>
      <c r="E51" s="89">
        <v>20</v>
      </c>
      <c r="F51" s="89"/>
      <c r="G51" s="327">
        <f>E51*F51</f>
        <v>0</v>
      </c>
      <c r="H51" s="275"/>
      <c r="I51" s="274"/>
      <c r="J51" s="275"/>
    </row>
    <row r="52" spans="1:10" s="15" customFormat="1" ht="76.5">
      <c r="A52" s="349" t="s">
        <v>193</v>
      </c>
      <c r="B52" s="298"/>
      <c r="C52" s="333" t="s">
        <v>342</v>
      </c>
      <c r="D52" s="328" t="s">
        <v>48</v>
      </c>
      <c r="E52" s="334">
        <v>3</v>
      </c>
      <c r="F52" s="95"/>
      <c r="G52" s="329">
        <f>E52*F52</f>
        <v>0</v>
      </c>
      <c r="H52" s="211"/>
      <c r="I52" s="228"/>
      <c r="J52" s="211"/>
    </row>
    <row r="53" spans="1:10" s="99" customFormat="1" ht="12.75">
      <c r="A53" s="343"/>
      <c r="B53" s="98"/>
      <c r="C53" s="67"/>
      <c r="D53" s="68"/>
      <c r="E53" s="207"/>
      <c r="F53" s="46"/>
      <c r="G53" s="152"/>
      <c r="H53" s="270"/>
      <c r="I53" s="271"/>
      <c r="J53" s="270"/>
    </row>
    <row r="54" spans="1:10" s="102" customFormat="1" ht="12.75">
      <c r="A54" s="345"/>
      <c r="B54" s="64"/>
      <c r="C54" s="65" t="s">
        <v>81</v>
      </c>
      <c r="D54" s="66"/>
      <c r="E54" s="208"/>
      <c r="F54" s="66"/>
      <c r="G54" s="151">
        <f>SUM(G13:G53)</f>
        <v>0</v>
      </c>
      <c r="H54" s="276"/>
      <c r="I54" s="232"/>
      <c r="J54" s="270"/>
    </row>
    <row r="55" spans="1:10" s="61" customFormat="1" ht="12.75">
      <c r="A55" s="353"/>
      <c r="B55" s="100"/>
      <c r="C55" s="101"/>
      <c r="D55" s="47"/>
      <c r="E55" s="45"/>
      <c r="F55" s="47"/>
      <c r="G55" s="159"/>
      <c r="H55" s="215"/>
      <c r="I55" s="271"/>
      <c r="J55" s="270"/>
    </row>
    <row r="56" spans="1:10" s="15" customFormat="1" ht="12.75">
      <c r="A56" s="345" t="s">
        <v>4</v>
      </c>
      <c r="B56" s="64"/>
      <c r="C56" s="65" t="s">
        <v>67</v>
      </c>
      <c r="D56" s="66"/>
      <c r="E56" s="208"/>
      <c r="F56" s="66"/>
      <c r="G56" s="151"/>
      <c r="H56" s="211"/>
      <c r="I56" s="228"/>
      <c r="J56" s="270"/>
    </row>
    <row r="57" spans="1:10" s="15" customFormat="1" ht="12.75">
      <c r="A57" s="343"/>
      <c r="B57" s="98"/>
      <c r="C57" s="67"/>
      <c r="D57" s="68"/>
      <c r="E57" s="46"/>
      <c r="F57" s="46"/>
      <c r="G57" s="152"/>
      <c r="H57" s="211"/>
      <c r="I57" s="228"/>
      <c r="J57" s="270"/>
    </row>
    <row r="58" spans="1:10" s="72" customFormat="1" ht="12.75">
      <c r="A58" s="343"/>
      <c r="B58" s="98"/>
      <c r="C58" s="106"/>
      <c r="D58" s="68"/>
      <c r="E58" s="46"/>
      <c r="F58" s="46"/>
      <c r="G58" s="152"/>
      <c r="H58" s="223"/>
      <c r="I58" s="222"/>
      <c r="J58" s="231"/>
    </row>
    <row r="59" spans="1:10" s="15" customFormat="1" ht="12.75">
      <c r="A59" s="354" t="s">
        <v>223</v>
      </c>
      <c r="B59" s="69" t="s">
        <v>69</v>
      </c>
      <c r="C59" s="70" t="s">
        <v>186</v>
      </c>
      <c r="D59" s="71"/>
      <c r="E59" s="81"/>
      <c r="F59" s="81"/>
      <c r="G59" s="154"/>
      <c r="H59" s="214"/>
      <c r="I59" s="217"/>
      <c r="J59" s="231"/>
    </row>
    <row r="60" spans="1:10" s="15" customFormat="1" ht="114.75">
      <c r="A60" s="355"/>
      <c r="B60" s="49"/>
      <c r="C60" s="63" t="s">
        <v>187</v>
      </c>
      <c r="D60" s="45"/>
      <c r="E60" s="46"/>
      <c r="F60" s="46"/>
      <c r="G60" s="158"/>
      <c r="H60" s="211"/>
      <c r="I60" s="228"/>
      <c r="J60" s="270"/>
    </row>
    <row r="61" spans="1:10" s="15" customFormat="1" ht="12.75">
      <c r="A61" s="343"/>
      <c r="B61" s="98"/>
      <c r="C61" s="67" t="s">
        <v>44</v>
      </c>
      <c r="D61" s="68"/>
      <c r="E61" s="209"/>
      <c r="F61" s="46"/>
      <c r="G61" s="152"/>
      <c r="H61" s="211"/>
      <c r="I61" s="228"/>
      <c r="J61" s="270"/>
    </row>
    <row r="62" spans="1:10" s="15" customFormat="1" ht="12.75">
      <c r="A62" s="356"/>
      <c r="B62" s="107"/>
      <c r="C62" s="108" t="s">
        <v>49</v>
      </c>
      <c r="D62" s="104" t="s">
        <v>40</v>
      </c>
      <c r="E62" s="48">
        <v>172</v>
      </c>
      <c r="F62" s="48"/>
      <c r="G62" s="160">
        <f>E62*F62</f>
        <v>0</v>
      </c>
      <c r="H62" s="258">
        <v>171.23</v>
      </c>
      <c r="I62" s="228"/>
      <c r="J62" s="270"/>
    </row>
    <row r="63" spans="1:10" s="72" customFormat="1" ht="12.75">
      <c r="A63" s="343"/>
      <c r="B63" s="98"/>
      <c r="C63" s="109"/>
      <c r="D63" s="68"/>
      <c r="E63" s="46"/>
      <c r="F63" s="46"/>
      <c r="G63" s="152"/>
      <c r="H63" s="223"/>
      <c r="I63" s="222"/>
      <c r="J63" s="231"/>
    </row>
    <row r="64" spans="1:10" s="15" customFormat="1" ht="25.5">
      <c r="A64" s="344" t="s">
        <v>5</v>
      </c>
      <c r="B64" s="79" t="s">
        <v>22</v>
      </c>
      <c r="C64" s="94" t="s">
        <v>57</v>
      </c>
      <c r="D64" s="80"/>
      <c r="E64" s="81"/>
      <c r="F64" s="81"/>
      <c r="G64" s="156"/>
      <c r="H64" s="214"/>
      <c r="I64" s="217"/>
      <c r="J64" s="231"/>
    </row>
    <row r="65" spans="1:10" s="15" customFormat="1" ht="76.5">
      <c r="A65" s="355"/>
      <c r="B65" s="49"/>
      <c r="C65" s="63" t="s">
        <v>145</v>
      </c>
      <c r="D65" s="45"/>
      <c r="E65" s="46"/>
      <c r="F65" s="46"/>
      <c r="G65" s="158"/>
      <c r="H65" s="214"/>
      <c r="I65" s="217"/>
      <c r="J65" s="231"/>
    </row>
    <row r="66" spans="1:10" s="105" customFormat="1" ht="12.75">
      <c r="A66" s="355"/>
      <c r="B66" s="49"/>
      <c r="C66" s="63" t="s">
        <v>44</v>
      </c>
      <c r="D66" s="45"/>
      <c r="E66" s="46"/>
      <c r="F66" s="46"/>
      <c r="G66" s="158"/>
      <c r="H66" s="264"/>
      <c r="I66" s="228"/>
      <c r="J66" s="270"/>
    </row>
    <row r="67" spans="1:10" s="15" customFormat="1" ht="12.75">
      <c r="A67" s="352"/>
      <c r="B67" s="314"/>
      <c r="C67" s="315" t="s">
        <v>56</v>
      </c>
      <c r="D67" s="300" t="s">
        <v>71</v>
      </c>
      <c r="E67" s="48">
        <v>206</v>
      </c>
      <c r="F67" s="48"/>
      <c r="G67" s="301">
        <f>E67*F67</f>
        <v>0</v>
      </c>
      <c r="H67" s="258">
        <f>0.15*(E77+E78)</f>
        <v>205.2</v>
      </c>
      <c r="I67" s="217"/>
      <c r="J67" s="231"/>
    </row>
    <row r="68" spans="1:10" s="15" customFormat="1" ht="12.75">
      <c r="A68" s="341"/>
      <c r="B68" s="316"/>
      <c r="C68" s="128"/>
      <c r="D68" s="45"/>
      <c r="E68" s="46"/>
      <c r="F68" s="46"/>
      <c r="G68" s="158"/>
      <c r="H68" s="214"/>
      <c r="I68" s="217"/>
      <c r="J68" s="231"/>
    </row>
    <row r="69" spans="1:10" s="15" customFormat="1" ht="12.75">
      <c r="A69" s="344" t="s">
        <v>250</v>
      </c>
      <c r="B69" s="79" t="s">
        <v>22</v>
      </c>
      <c r="C69" s="94" t="s">
        <v>251</v>
      </c>
      <c r="D69" s="45"/>
      <c r="E69" s="46"/>
      <c r="F69" s="46"/>
      <c r="G69" s="158"/>
      <c r="H69" s="214"/>
      <c r="I69" s="217"/>
      <c r="J69" s="231"/>
    </row>
    <row r="70" spans="1:10" s="72" customFormat="1" ht="102">
      <c r="A70" s="357"/>
      <c r="B70" s="111"/>
      <c r="C70" s="112" t="s">
        <v>252</v>
      </c>
      <c r="D70" s="113"/>
      <c r="E70" s="114"/>
      <c r="F70" s="114"/>
      <c r="G70" s="152"/>
      <c r="H70" s="223"/>
      <c r="I70" s="222"/>
      <c r="J70" s="231"/>
    </row>
    <row r="71" spans="1:10" s="72" customFormat="1" ht="12.75">
      <c r="A71" s="357"/>
      <c r="B71" s="111"/>
      <c r="C71" s="112" t="s">
        <v>44</v>
      </c>
      <c r="D71" s="113"/>
      <c r="E71" s="114"/>
      <c r="F71" s="114"/>
      <c r="G71" s="152"/>
      <c r="H71" s="223"/>
      <c r="I71" s="222"/>
      <c r="J71" s="231"/>
    </row>
    <row r="72" spans="1:10" s="72" customFormat="1" ht="12.75">
      <c r="A72" s="358"/>
      <c r="B72" s="335"/>
      <c r="C72" s="336" t="s">
        <v>253</v>
      </c>
      <c r="D72" s="337" t="s">
        <v>40</v>
      </c>
      <c r="E72" s="48">
        <v>100</v>
      </c>
      <c r="F72" s="338"/>
      <c r="G72" s="160">
        <f>E72*F72</f>
        <v>0</v>
      </c>
      <c r="H72" s="256">
        <f>(0.15*(E77+E78))*0.25</f>
        <v>51.3</v>
      </c>
      <c r="I72" s="222"/>
      <c r="J72" s="231"/>
    </row>
    <row r="73" spans="1:10" s="72" customFormat="1" ht="12.75">
      <c r="A73" s="357"/>
      <c r="B73" s="111"/>
      <c r="C73" s="112"/>
      <c r="D73" s="113"/>
      <c r="E73" s="114"/>
      <c r="F73" s="114"/>
      <c r="G73" s="152"/>
      <c r="H73" s="223"/>
      <c r="I73" s="222"/>
      <c r="J73" s="231"/>
    </row>
    <row r="74" spans="1:10" s="15" customFormat="1" ht="12.75">
      <c r="A74" s="344" t="s">
        <v>61</v>
      </c>
      <c r="B74" s="79" t="s">
        <v>45</v>
      </c>
      <c r="C74" s="94" t="s">
        <v>6</v>
      </c>
      <c r="D74" s="80"/>
      <c r="E74" s="81"/>
      <c r="F74" s="81"/>
      <c r="G74" s="156"/>
      <c r="H74" s="214"/>
      <c r="I74" s="217"/>
      <c r="J74" s="231"/>
    </row>
    <row r="75" spans="1:10" s="15" customFormat="1" ht="76.5">
      <c r="A75" s="355"/>
      <c r="B75" s="49"/>
      <c r="C75" s="311" t="s">
        <v>343</v>
      </c>
      <c r="D75" s="45"/>
      <c r="E75" s="46"/>
      <c r="F75" s="46"/>
      <c r="G75" s="158"/>
      <c r="H75" s="214"/>
      <c r="I75" s="217"/>
      <c r="J75" s="231"/>
    </row>
    <row r="76" spans="1:10" s="105" customFormat="1" ht="12.75">
      <c r="A76" s="355"/>
      <c r="B76" s="49"/>
      <c r="C76" s="63" t="s">
        <v>44</v>
      </c>
      <c r="D76" s="45"/>
      <c r="E76" s="209"/>
      <c r="F76" s="46"/>
      <c r="G76" s="158"/>
      <c r="H76" s="264"/>
      <c r="I76" s="228"/>
      <c r="J76" s="270"/>
    </row>
    <row r="77" spans="1:10" s="105" customFormat="1" ht="12.75">
      <c r="A77" s="341" t="s">
        <v>224</v>
      </c>
      <c r="B77" s="316"/>
      <c r="C77" s="128" t="s">
        <v>245</v>
      </c>
      <c r="D77" s="45" t="s">
        <v>71</v>
      </c>
      <c r="E77" s="46">
        <v>934</v>
      </c>
      <c r="F77" s="46"/>
      <c r="G77" s="158">
        <f>E77*F77</f>
        <v>0</v>
      </c>
      <c r="H77" s="256">
        <v>933.84</v>
      </c>
      <c r="I77" s="228"/>
      <c r="J77" s="232"/>
    </row>
    <row r="78" spans="1:10" s="15" customFormat="1" ht="12.75">
      <c r="A78" s="352" t="s">
        <v>225</v>
      </c>
      <c r="B78" s="314"/>
      <c r="C78" s="315" t="s">
        <v>97</v>
      </c>
      <c r="D78" s="300" t="s">
        <v>71</v>
      </c>
      <c r="E78" s="48">
        <v>434</v>
      </c>
      <c r="F78" s="48"/>
      <c r="G78" s="301">
        <f>E78*F78</f>
        <v>0</v>
      </c>
      <c r="H78" s="258">
        <v>433.31</v>
      </c>
      <c r="I78" s="228"/>
      <c r="J78" s="270"/>
    </row>
    <row r="79" spans="1:10" s="72" customFormat="1" ht="12.75">
      <c r="A79" s="343"/>
      <c r="B79" s="98"/>
      <c r="C79" s="67"/>
      <c r="D79" s="68"/>
      <c r="E79" s="46"/>
      <c r="F79" s="46"/>
      <c r="G79" s="152"/>
      <c r="H79" s="223"/>
      <c r="I79" s="222"/>
      <c r="J79" s="231"/>
    </row>
    <row r="80" spans="1:10" s="61" customFormat="1" ht="12.75">
      <c r="A80" s="344" t="s">
        <v>62</v>
      </c>
      <c r="B80" s="79" t="s">
        <v>46</v>
      </c>
      <c r="C80" s="94" t="s">
        <v>83</v>
      </c>
      <c r="D80" s="80"/>
      <c r="E80" s="81"/>
      <c r="F80" s="81"/>
      <c r="G80" s="156"/>
      <c r="H80" s="216"/>
      <c r="I80" s="221"/>
      <c r="J80" s="231"/>
    </row>
    <row r="81" spans="1:10" s="61" customFormat="1" ht="114.75">
      <c r="A81" s="350"/>
      <c r="B81" s="82"/>
      <c r="C81" s="317" t="s">
        <v>84</v>
      </c>
      <c r="D81" s="84"/>
      <c r="E81" s="85"/>
      <c r="F81" s="85"/>
      <c r="G81" s="157"/>
      <c r="H81" s="216"/>
      <c r="I81" s="221"/>
      <c r="J81" s="231"/>
    </row>
    <row r="82" spans="1:10" s="61" customFormat="1" ht="12.75">
      <c r="A82" s="350"/>
      <c r="B82" s="82"/>
      <c r="C82" s="91" t="s">
        <v>44</v>
      </c>
      <c r="D82" s="84"/>
      <c r="E82" s="85"/>
      <c r="F82" s="85"/>
      <c r="G82" s="157"/>
      <c r="H82" s="215"/>
      <c r="I82" s="273"/>
      <c r="J82" s="270"/>
    </row>
    <row r="83" spans="1:10" s="61" customFormat="1" ht="12.75">
      <c r="A83" s="349" t="s">
        <v>243</v>
      </c>
      <c r="B83" s="318"/>
      <c r="C83" s="319" t="s">
        <v>26</v>
      </c>
      <c r="D83" s="110" t="s">
        <v>71</v>
      </c>
      <c r="E83" s="125">
        <v>100</v>
      </c>
      <c r="F83" s="125"/>
      <c r="G83" s="309">
        <f>E83*F83</f>
        <v>0</v>
      </c>
      <c r="H83" s="259">
        <v>24.55</v>
      </c>
      <c r="I83" s="273"/>
      <c r="J83" s="270"/>
    </row>
    <row r="84" spans="1:10" s="99" customFormat="1" ht="12.75">
      <c r="A84" s="357"/>
      <c r="B84" s="111"/>
      <c r="C84" s="112"/>
      <c r="D84" s="113"/>
      <c r="E84" s="114"/>
      <c r="F84" s="114"/>
      <c r="G84" s="152"/>
      <c r="H84" s="231"/>
      <c r="I84" s="271"/>
      <c r="J84" s="231"/>
    </row>
    <row r="85" spans="1:10" s="15" customFormat="1" ht="12.75">
      <c r="A85" s="345"/>
      <c r="B85" s="64"/>
      <c r="C85" s="65" t="s">
        <v>80</v>
      </c>
      <c r="D85" s="66"/>
      <c r="E85" s="208"/>
      <c r="F85" s="66"/>
      <c r="G85" s="151">
        <f>SUM(G56:G84)</f>
        <v>0</v>
      </c>
      <c r="H85" s="214"/>
      <c r="I85" s="228"/>
      <c r="J85" s="231"/>
    </row>
    <row r="86" spans="1:10" s="61" customFormat="1" ht="12.75">
      <c r="A86" s="343"/>
      <c r="B86" s="98"/>
      <c r="C86" s="67"/>
      <c r="D86" s="68"/>
      <c r="E86" s="68"/>
      <c r="F86" s="68"/>
      <c r="G86" s="152"/>
      <c r="H86" s="216"/>
      <c r="I86" s="271"/>
      <c r="J86" s="231"/>
    </row>
    <row r="87" spans="1:10" s="15" customFormat="1" ht="12.75">
      <c r="A87" s="345" t="s">
        <v>33</v>
      </c>
      <c r="B87" s="64"/>
      <c r="C87" s="65" t="s">
        <v>23</v>
      </c>
      <c r="D87" s="66"/>
      <c r="E87" s="208"/>
      <c r="F87" s="66"/>
      <c r="G87" s="151"/>
      <c r="H87" s="214"/>
      <c r="I87" s="228"/>
      <c r="J87" s="231"/>
    </row>
    <row r="88" spans="1:10" s="72" customFormat="1" ht="12.75">
      <c r="A88" s="343"/>
      <c r="B88" s="98"/>
      <c r="C88" s="115"/>
      <c r="D88" s="68"/>
      <c r="E88" s="46"/>
      <c r="F88" s="46"/>
      <c r="G88" s="152"/>
      <c r="H88" s="223"/>
      <c r="I88" s="222"/>
      <c r="J88" s="231"/>
    </row>
    <row r="89" spans="1:10" s="15" customFormat="1" ht="12.75">
      <c r="A89" s="344" t="s">
        <v>34</v>
      </c>
      <c r="B89" s="79" t="s">
        <v>38</v>
      </c>
      <c r="C89" s="94" t="s">
        <v>39</v>
      </c>
      <c r="D89" s="80"/>
      <c r="E89" s="81"/>
      <c r="F89" s="81"/>
      <c r="G89" s="156"/>
      <c r="H89" s="214"/>
      <c r="I89" s="217"/>
      <c r="J89" s="231"/>
    </row>
    <row r="90" spans="1:10" s="15" customFormat="1" ht="127.5">
      <c r="A90" s="355"/>
      <c r="B90" s="49"/>
      <c r="C90" s="63" t="s">
        <v>279</v>
      </c>
      <c r="D90" s="45"/>
      <c r="E90" s="46"/>
      <c r="F90" s="46"/>
      <c r="G90" s="158"/>
      <c r="H90" s="214"/>
      <c r="I90" s="217"/>
      <c r="J90" s="231"/>
    </row>
    <row r="91" spans="1:10" s="105" customFormat="1" ht="12.75">
      <c r="A91" s="355"/>
      <c r="B91" s="49"/>
      <c r="C91" s="63" t="s">
        <v>44</v>
      </c>
      <c r="D91" s="45"/>
      <c r="E91" s="46"/>
      <c r="F91" s="46"/>
      <c r="G91" s="158"/>
      <c r="H91" s="264"/>
      <c r="I91" s="228"/>
      <c r="J91" s="270"/>
    </row>
    <row r="92" spans="1:10" s="15" customFormat="1" ht="25.5">
      <c r="A92" s="352"/>
      <c r="B92" s="314"/>
      <c r="C92" s="315" t="s">
        <v>109</v>
      </c>
      <c r="D92" s="300" t="s">
        <v>70</v>
      </c>
      <c r="E92" s="48">
        <v>130</v>
      </c>
      <c r="F92" s="48"/>
      <c r="G92" s="301">
        <f>E92*F92</f>
        <v>0</v>
      </c>
      <c r="H92" s="258">
        <v>129.27</v>
      </c>
      <c r="I92" s="228"/>
      <c r="J92" s="339"/>
    </row>
    <row r="93" spans="1:10" s="72" customFormat="1" ht="12.75">
      <c r="A93" s="355"/>
      <c r="B93" s="49"/>
      <c r="C93" s="116"/>
      <c r="D93" s="117"/>
      <c r="E93" s="53"/>
      <c r="F93" s="46"/>
      <c r="G93" s="152"/>
      <c r="H93" s="223"/>
      <c r="I93" s="222"/>
      <c r="J93" s="231"/>
    </row>
    <row r="94" spans="1:10" s="15" customFormat="1" ht="12.75">
      <c r="A94" s="344" t="s">
        <v>35</v>
      </c>
      <c r="B94" s="79" t="s">
        <v>50</v>
      </c>
      <c r="C94" s="94" t="s">
        <v>51</v>
      </c>
      <c r="D94" s="80"/>
      <c r="E94" s="81"/>
      <c r="F94" s="81"/>
      <c r="G94" s="156"/>
      <c r="H94" s="214"/>
      <c r="I94" s="217"/>
      <c r="J94" s="231"/>
    </row>
    <row r="95" spans="1:10" s="15" customFormat="1" ht="89.25">
      <c r="A95" s="355"/>
      <c r="B95" s="49"/>
      <c r="C95" s="63" t="s">
        <v>151</v>
      </c>
      <c r="D95" s="45"/>
      <c r="E95" s="46"/>
      <c r="F95" s="46"/>
      <c r="G95" s="158"/>
      <c r="H95" s="214"/>
      <c r="I95" s="217"/>
      <c r="J95" s="231"/>
    </row>
    <row r="96" spans="1:8" s="15" customFormat="1" ht="12.75">
      <c r="A96" s="355"/>
      <c r="B96" s="49"/>
      <c r="C96" s="63" t="s">
        <v>44</v>
      </c>
      <c r="D96" s="45"/>
      <c r="E96" s="46"/>
      <c r="F96" s="46"/>
      <c r="G96" s="158"/>
      <c r="H96" s="264"/>
    </row>
    <row r="97" spans="1:10" s="15" customFormat="1" ht="25.5">
      <c r="A97" s="352"/>
      <c r="B97" s="302"/>
      <c r="C97" s="303" t="s">
        <v>60</v>
      </c>
      <c r="D97" s="300" t="s">
        <v>40</v>
      </c>
      <c r="E97" s="48">
        <v>60</v>
      </c>
      <c r="F97" s="48"/>
      <c r="G97" s="301">
        <f>E97*F97</f>
        <v>0</v>
      </c>
      <c r="H97" s="258">
        <f>52.66*1.5*0.6</f>
        <v>47.394</v>
      </c>
      <c r="I97" s="228"/>
      <c r="J97" s="272"/>
    </row>
    <row r="98" spans="1:10" s="171" customFormat="1" ht="12.75">
      <c r="A98" s="343"/>
      <c r="B98" s="98"/>
      <c r="C98" s="67"/>
      <c r="D98" s="68"/>
      <c r="E98" s="46"/>
      <c r="F98" s="46"/>
      <c r="G98" s="152"/>
      <c r="H98" s="242"/>
      <c r="I98" s="218"/>
      <c r="J98" s="218"/>
    </row>
    <row r="99" spans="1:10" s="173" customFormat="1" ht="12.75">
      <c r="A99" s="359">
        <v>33</v>
      </c>
      <c r="B99" s="123" t="s">
        <v>152</v>
      </c>
      <c r="C99" s="310" t="s">
        <v>153</v>
      </c>
      <c r="D99" s="137"/>
      <c r="E99" s="119"/>
      <c r="F99" s="119"/>
      <c r="G99" s="172"/>
      <c r="H99" s="243"/>
      <c r="I99" s="233"/>
      <c r="J99" s="233"/>
    </row>
    <row r="100" spans="1:10" s="173" customFormat="1" ht="38.25">
      <c r="A100" s="360"/>
      <c r="B100" s="287"/>
      <c r="C100" s="311" t="s">
        <v>246</v>
      </c>
      <c r="D100" s="137"/>
      <c r="E100" s="119"/>
      <c r="F100" s="119"/>
      <c r="G100" s="172"/>
      <c r="H100" s="243"/>
      <c r="I100" s="233"/>
      <c r="J100" s="233"/>
    </row>
    <row r="101" spans="1:10" s="174" customFormat="1" ht="12.75">
      <c r="A101" s="360"/>
      <c r="B101" s="287"/>
      <c r="C101" s="136" t="s">
        <v>44</v>
      </c>
      <c r="D101" s="137"/>
      <c r="E101" s="119"/>
      <c r="F101" s="119"/>
      <c r="G101" s="172"/>
      <c r="H101" s="264"/>
      <c r="I101" s="228"/>
      <c r="J101" s="272"/>
    </row>
    <row r="102" spans="1:10" s="15" customFormat="1" ht="25.5">
      <c r="A102" s="361"/>
      <c r="B102" s="286"/>
      <c r="C102" s="312" t="s">
        <v>154</v>
      </c>
      <c r="D102" s="284" t="s">
        <v>40</v>
      </c>
      <c r="E102" s="48">
        <v>5</v>
      </c>
      <c r="F102" s="48"/>
      <c r="G102" s="313">
        <f>E102*F102</f>
        <v>0</v>
      </c>
      <c r="H102" s="258">
        <f>52.66*0.6*0.1</f>
        <v>3.1595999999999997</v>
      </c>
      <c r="I102" s="228"/>
      <c r="J102" s="272"/>
    </row>
    <row r="103" spans="1:10" s="72" customFormat="1" ht="12.75">
      <c r="A103" s="343"/>
      <c r="B103" s="98"/>
      <c r="C103" s="67"/>
      <c r="D103" s="68"/>
      <c r="E103" s="46"/>
      <c r="F103" s="46"/>
      <c r="G103" s="152"/>
      <c r="H103" s="223"/>
      <c r="I103" s="222"/>
      <c r="J103" s="231"/>
    </row>
    <row r="104" spans="1:10" s="15" customFormat="1" ht="12.75">
      <c r="A104" s="344" t="s">
        <v>36</v>
      </c>
      <c r="B104" s="79" t="s">
        <v>88</v>
      </c>
      <c r="C104" s="94" t="s">
        <v>59</v>
      </c>
      <c r="D104" s="80"/>
      <c r="E104" s="81"/>
      <c r="F104" s="81"/>
      <c r="G104" s="156"/>
      <c r="H104" s="214"/>
      <c r="I104" s="217"/>
      <c r="J104" s="231"/>
    </row>
    <row r="105" spans="1:10" s="15" customFormat="1" ht="153">
      <c r="A105" s="341"/>
      <c r="B105" s="93"/>
      <c r="C105" s="63" t="s">
        <v>155</v>
      </c>
      <c r="D105" s="45"/>
      <c r="E105" s="46"/>
      <c r="F105" s="46"/>
      <c r="G105" s="158"/>
      <c r="H105" s="214"/>
      <c r="I105" s="217"/>
      <c r="J105" s="231"/>
    </row>
    <row r="106" spans="1:10" s="15" customFormat="1" ht="12.75">
      <c r="A106" s="341"/>
      <c r="B106" s="93"/>
      <c r="C106" s="63" t="s">
        <v>98</v>
      </c>
      <c r="D106" s="45"/>
      <c r="E106" s="46"/>
      <c r="F106" s="46"/>
      <c r="G106" s="158"/>
      <c r="H106" s="211"/>
      <c r="I106" s="228"/>
      <c r="J106" s="270"/>
    </row>
    <row r="107" spans="1:10" s="15" customFormat="1" ht="12.75">
      <c r="A107" s="352" t="s">
        <v>194</v>
      </c>
      <c r="B107" s="302"/>
      <c r="C107" s="303" t="s">
        <v>96</v>
      </c>
      <c r="D107" s="300" t="s">
        <v>70</v>
      </c>
      <c r="E107" s="48">
        <v>50</v>
      </c>
      <c r="F107" s="48"/>
      <c r="G107" s="301">
        <f>E107*F107</f>
        <v>0</v>
      </c>
      <c r="H107" s="258">
        <v>52.66</v>
      </c>
      <c r="I107" s="228"/>
      <c r="J107" s="270"/>
    </row>
    <row r="108" spans="1:10" s="15" customFormat="1" ht="12.75">
      <c r="A108" s="341"/>
      <c r="B108" s="93"/>
      <c r="C108" s="63"/>
      <c r="D108" s="45"/>
      <c r="E108" s="46"/>
      <c r="F108" s="46"/>
      <c r="G108" s="158"/>
      <c r="H108" s="258"/>
      <c r="I108" s="228"/>
      <c r="J108" s="270"/>
    </row>
    <row r="109" spans="1:10" s="15" customFormat="1" ht="12.75">
      <c r="A109" s="341" t="s">
        <v>270</v>
      </c>
      <c r="B109" s="93"/>
      <c r="C109" s="94" t="s">
        <v>280</v>
      </c>
      <c r="D109" s="45"/>
      <c r="E109" s="46"/>
      <c r="F109" s="46"/>
      <c r="G109" s="158"/>
      <c r="H109" s="258"/>
      <c r="I109" s="228"/>
      <c r="J109" s="270"/>
    </row>
    <row r="110" spans="1:10" s="15" customFormat="1" ht="51">
      <c r="A110" s="341"/>
      <c r="B110" s="93"/>
      <c r="C110" s="63" t="s">
        <v>282</v>
      </c>
      <c r="D110" s="371"/>
      <c r="E110" s="372"/>
      <c r="F110" s="372"/>
      <c r="G110" s="158"/>
      <c r="H110" s="258"/>
      <c r="I110" s="228"/>
      <c r="J110" s="270"/>
    </row>
    <row r="111" spans="1:10" s="15" customFormat="1" ht="12.75">
      <c r="A111" s="352"/>
      <c r="B111" s="302"/>
      <c r="C111" s="303" t="s">
        <v>281</v>
      </c>
      <c r="D111" s="300" t="s">
        <v>48</v>
      </c>
      <c r="E111" s="48">
        <v>6</v>
      </c>
      <c r="F111" s="48"/>
      <c r="G111" s="301">
        <f>E111*F111</f>
        <v>0</v>
      </c>
      <c r="H111" s="258"/>
      <c r="I111" s="228"/>
      <c r="J111" s="270"/>
    </row>
    <row r="112" spans="1:10" s="15" customFormat="1" ht="12.75">
      <c r="A112" s="341"/>
      <c r="B112" s="93"/>
      <c r="C112" s="63"/>
      <c r="D112" s="45"/>
      <c r="E112" s="46"/>
      <c r="F112" s="46"/>
      <c r="G112" s="158"/>
      <c r="H112" s="258"/>
      <c r="I112" s="228"/>
      <c r="J112" s="270"/>
    </row>
    <row r="113" spans="1:10" s="15" customFormat="1" ht="12.75">
      <c r="A113" s="344" t="s">
        <v>195</v>
      </c>
      <c r="B113" s="79" t="s">
        <v>131</v>
      </c>
      <c r="C113" s="304" t="s">
        <v>95</v>
      </c>
      <c r="D113" s="84"/>
      <c r="E113" s="85"/>
      <c r="F113" s="85"/>
      <c r="G113" s="157"/>
      <c r="H113" s="214"/>
      <c r="I113" s="217"/>
      <c r="J113" s="231"/>
    </row>
    <row r="114" spans="1:10" s="61" customFormat="1" ht="233.25" customHeight="1">
      <c r="A114" s="350"/>
      <c r="B114" s="82"/>
      <c r="C114" s="281" t="s">
        <v>255</v>
      </c>
      <c r="D114" s="84"/>
      <c r="E114" s="85"/>
      <c r="F114" s="85"/>
      <c r="G114" s="157"/>
      <c r="H114" s="245"/>
      <c r="I114" s="221"/>
      <c r="J114" s="231"/>
    </row>
    <row r="115" spans="1:10" s="61" customFormat="1" ht="12.75">
      <c r="A115" s="350"/>
      <c r="B115" s="82"/>
      <c r="C115" s="305" t="s">
        <v>118</v>
      </c>
      <c r="D115" s="84"/>
      <c r="E115" s="85"/>
      <c r="F115" s="85"/>
      <c r="G115" s="157"/>
      <c r="H115" s="245"/>
      <c r="I115" s="221"/>
      <c r="J115" s="231"/>
    </row>
    <row r="116" spans="1:10" s="72" customFormat="1" ht="12.75">
      <c r="A116" s="349" t="s">
        <v>196</v>
      </c>
      <c r="B116" s="306"/>
      <c r="C116" s="307" t="s">
        <v>85</v>
      </c>
      <c r="D116" s="110" t="s">
        <v>48</v>
      </c>
      <c r="E116" s="308">
        <v>6</v>
      </c>
      <c r="F116" s="125"/>
      <c r="G116" s="309">
        <f>E116*F116</f>
        <v>0</v>
      </c>
      <c r="H116" s="266">
        <v>6</v>
      </c>
      <c r="I116" s="222"/>
      <c r="J116" s="231"/>
    </row>
    <row r="117" spans="1:10" s="76" customFormat="1" ht="12.75">
      <c r="A117" s="354"/>
      <c r="B117" s="69"/>
      <c r="C117" s="77"/>
      <c r="D117" s="75"/>
      <c r="E117" s="85"/>
      <c r="F117" s="85"/>
      <c r="G117" s="153"/>
      <c r="H117" s="265"/>
      <c r="I117" s="227"/>
      <c r="J117" s="270"/>
    </row>
    <row r="118" spans="1:10" s="122" customFormat="1" ht="12.75">
      <c r="A118" s="344" t="s">
        <v>37</v>
      </c>
      <c r="B118" s="79" t="s">
        <v>64</v>
      </c>
      <c r="C118" s="94" t="s">
        <v>65</v>
      </c>
      <c r="D118" s="84"/>
      <c r="E118" s="85"/>
      <c r="F118" s="85"/>
      <c r="G118" s="157"/>
      <c r="H118" s="245"/>
      <c r="I118" s="221"/>
      <c r="J118" s="231"/>
    </row>
    <row r="119" spans="1:10" s="72" customFormat="1" ht="140.25">
      <c r="A119" s="355"/>
      <c r="B119" s="49"/>
      <c r="C119" s="63" t="s">
        <v>254</v>
      </c>
      <c r="D119" s="45"/>
      <c r="E119" s="46"/>
      <c r="F119" s="46"/>
      <c r="G119" s="158"/>
      <c r="H119" s="223"/>
      <c r="I119" s="222"/>
      <c r="J119" s="231"/>
    </row>
    <row r="120" spans="1:10" s="15" customFormat="1" ht="12.75">
      <c r="A120" s="352" t="s">
        <v>228</v>
      </c>
      <c r="B120" s="302"/>
      <c r="C120" s="303" t="s">
        <v>58</v>
      </c>
      <c r="D120" s="300" t="s">
        <v>40</v>
      </c>
      <c r="E120" s="48">
        <v>42</v>
      </c>
      <c r="F120" s="48"/>
      <c r="G120" s="301">
        <f>E120*F120</f>
        <v>0</v>
      </c>
      <c r="H120" s="258">
        <f>H97-H102-(2.7)</f>
        <v>41.5344</v>
      </c>
      <c r="I120" s="217"/>
      <c r="J120" s="231"/>
    </row>
    <row r="121" spans="1:10" s="171" customFormat="1" ht="12.75">
      <c r="A121" s="359"/>
      <c r="B121" s="123"/>
      <c r="C121" s="267"/>
      <c r="D121" s="45"/>
      <c r="E121" s="46"/>
      <c r="F121" s="46"/>
      <c r="G121" s="254"/>
      <c r="H121" s="242"/>
      <c r="I121" s="218"/>
      <c r="J121" s="218"/>
    </row>
    <row r="122" spans="1:10" s="15" customFormat="1" ht="12.75">
      <c r="A122" s="344" t="s">
        <v>283</v>
      </c>
      <c r="B122" s="79" t="s">
        <v>72</v>
      </c>
      <c r="C122" s="94" t="s">
        <v>156</v>
      </c>
      <c r="D122" s="84"/>
      <c r="E122" s="85"/>
      <c r="F122" s="85"/>
      <c r="G122" s="157"/>
      <c r="H122" s="214"/>
      <c r="I122" s="217"/>
      <c r="J122" s="231"/>
    </row>
    <row r="123" spans="1:10" s="72" customFormat="1" ht="76.5">
      <c r="A123" s="355"/>
      <c r="B123" s="49"/>
      <c r="C123" s="63" t="s">
        <v>94</v>
      </c>
      <c r="D123" s="45"/>
      <c r="E123" s="46"/>
      <c r="F123" s="46"/>
      <c r="G123" s="158" t="s">
        <v>24</v>
      </c>
      <c r="H123" s="223"/>
      <c r="I123" s="222"/>
      <c r="J123" s="231"/>
    </row>
    <row r="124" spans="1:10" s="15" customFormat="1" ht="25.5">
      <c r="A124" s="341"/>
      <c r="B124" s="93"/>
      <c r="C124" s="63" t="s">
        <v>66</v>
      </c>
      <c r="D124" s="45"/>
      <c r="E124" s="209"/>
      <c r="F124" s="46"/>
      <c r="G124" s="158"/>
      <c r="H124" s="214"/>
      <c r="I124" s="217"/>
      <c r="J124" s="231"/>
    </row>
    <row r="125" spans="1:10" s="15" customFormat="1" ht="25.5">
      <c r="A125" s="341" t="s">
        <v>284</v>
      </c>
      <c r="B125" s="123"/>
      <c r="C125" s="290" t="s">
        <v>256</v>
      </c>
      <c r="D125" s="45" t="s">
        <v>70</v>
      </c>
      <c r="E125" s="46">
        <v>334</v>
      </c>
      <c r="F125" s="46"/>
      <c r="G125" s="158">
        <f>E125*F125</f>
        <v>0</v>
      </c>
      <c r="H125" s="258">
        <v>333.68</v>
      </c>
      <c r="I125" s="228"/>
      <c r="J125" s="339"/>
    </row>
    <row r="126" spans="1:10" s="118" customFormat="1" ht="25.5">
      <c r="A126" s="341" t="s">
        <v>285</v>
      </c>
      <c r="B126" s="123"/>
      <c r="C126" s="290" t="s">
        <v>257</v>
      </c>
      <c r="D126" s="45" t="s">
        <v>70</v>
      </c>
      <c r="E126" s="46">
        <v>74</v>
      </c>
      <c r="F126" s="46"/>
      <c r="G126" s="158">
        <f>E126*F126</f>
        <v>0</v>
      </c>
      <c r="H126" s="255">
        <v>73.39</v>
      </c>
      <c r="I126" s="228"/>
      <c r="J126" s="339"/>
    </row>
    <row r="127" spans="1:10" s="118" customFormat="1" ht="25.5">
      <c r="A127" s="352" t="s">
        <v>286</v>
      </c>
      <c r="B127" s="286"/>
      <c r="C127" s="296" t="s">
        <v>135</v>
      </c>
      <c r="D127" s="300" t="s">
        <v>70</v>
      </c>
      <c r="E127" s="48">
        <v>207</v>
      </c>
      <c r="F127" s="48"/>
      <c r="G127" s="301">
        <f>E127*F127</f>
        <v>0</v>
      </c>
      <c r="H127" s="255">
        <v>206.17</v>
      </c>
      <c r="I127" s="228"/>
      <c r="J127" s="339"/>
    </row>
    <row r="128" spans="1:10" s="118" customFormat="1" ht="12.75">
      <c r="A128" s="341"/>
      <c r="B128" s="58"/>
      <c r="C128" s="124"/>
      <c r="D128" s="68"/>
      <c r="E128" s="46"/>
      <c r="F128" s="46"/>
      <c r="G128" s="152"/>
      <c r="H128" s="268"/>
      <c r="I128" s="269"/>
      <c r="J128" s="270"/>
    </row>
    <row r="129" spans="1:10" s="118" customFormat="1" ht="12.75">
      <c r="A129" s="345"/>
      <c r="B129" s="64"/>
      <c r="C129" s="65" t="s">
        <v>79</v>
      </c>
      <c r="D129" s="66"/>
      <c r="E129" s="208"/>
      <c r="F129" s="66"/>
      <c r="G129" s="151">
        <f>SUM(G87:G128)</f>
        <v>0</v>
      </c>
      <c r="H129" s="244"/>
      <c r="I129" s="221"/>
      <c r="J129" s="231"/>
    </row>
    <row r="130" spans="1:10" s="99" customFormat="1" ht="12.75">
      <c r="A130" s="343"/>
      <c r="B130" s="98"/>
      <c r="C130" s="67"/>
      <c r="D130" s="68"/>
      <c r="E130" s="68"/>
      <c r="F130" s="68"/>
      <c r="G130" s="152"/>
      <c r="H130" s="231"/>
      <c r="I130" s="271"/>
      <c r="J130" s="231"/>
    </row>
    <row r="131" spans="1:10" s="15" customFormat="1" ht="12.75">
      <c r="A131" s="345" t="s">
        <v>8</v>
      </c>
      <c r="B131" s="64"/>
      <c r="C131" s="65" t="s">
        <v>43</v>
      </c>
      <c r="D131" s="66"/>
      <c r="E131" s="208"/>
      <c r="F131" s="66"/>
      <c r="G131" s="151"/>
      <c r="H131" s="214"/>
      <c r="I131" s="228"/>
      <c r="J131" s="231"/>
    </row>
    <row r="132" spans="1:10" s="61" customFormat="1" ht="12.75">
      <c r="A132" s="353"/>
      <c r="B132" s="100"/>
      <c r="C132" s="101"/>
      <c r="D132" s="47"/>
      <c r="E132" s="46"/>
      <c r="F132" s="6"/>
      <c r="G132" s="159"/>
      <c r="H132" s="216"/>
      <c r="I132" s="271"/>
      <c r="J132" s="231"/>
    </row>
    <row r="133" spans="1:10" s="15" customFormat="1" ht="12.75">
      <c r="A133" s="344" t="s">
        <v>101</v>
      </c>
      <c r="B133" s="79" t="s">
        <v>25</v>
      </c>
      <c r="C133" s="94" t="s">
        <v>63</v>
      </c>
      <c r="D133" s="80"/>
      <c r="E133" s="81"/>
      <c r="F133" s="81"/>
      <c r="G133" s="156"/>
      <c r="H133" s="214"/>
      <c r="I133" s="232"/>
      <c r="J133" s="231"/>
    </row>
    <row r="134" spans="1:10" s="72" customFormat="1" ht="102">
      <c r="A134" s="355"/>
      <c r="B134" s="49"/>
      <c r="C134" s="63" t="s">
        <v>276</v>
      </c>
      <c r="D134" s="45"/>
      <c r="E134" s="46"/>
      <c r="F134" s="46"/>
      <c r="G134" s="158"/>
      <c r="H134" s="223"/>
      <c r="I134" s="222"/>
      <c r="J134" s="231"/>
    </row>
    <row r="135" spans="1:10" s="15" customFormat="1" ht="12.75">
      <c r="A135" s="341"/>
      <c r="B135" s="93"/>
      <c r="C135" s="63" t="s">
        <v>41</v>
      </c>
      <c r="D135" s="45"/>
      <c r="E135" s="46"/>
      <c r="F135" s="46"/>
      <c r="G135" s="158"/>
      <c r="H135" s="214"/>
      <c r="I135" s="217"/>
      <c r="J135" s="231"/>
    </row>
    <row r="136" spans="1:10" s="15" customFormat="1" ht="18.75" customHeight="1">
      <c r="A136" s="341" t="s">
        <v>102</v>
      </c>
      <c r="B136" s="123"/>
      <c r="C136" s="290" t="s">
        <v>157</v>
      </c>
      <c r="D136" s="137" t="s">
        <v>40</v>
      </c>
      <c r="E136" s="119">
        <v>394</v>
      </c>
      <c r="F136" s="119"/>
      <c r="G136" s="291">
        <f>E136*F136</f>
        <v>0</v>
      </c>
      <c r="H136" s="256">
        <v>393.96</v>
      </c>
      <c r="I136" s="228"/>
      <c r="J136" s="270"/>
    </row>
    <row r="137" spans="1:10" s="118" customFormat="1" ht="17.25" customHeight="1">
      <c r="A137" s="352" t="s">
        <v>103</v>
      </c>
      <c r="B137" s="286"/>
      <c r="C137" s="296" t="s">
        <v>229</v>
      </c>
      <c r="D137" s="284" t="s">
        <v>40</v>
      </c>
      <c r="E137" s="92">
        <v>93</v>
      </c>
      <c r="F137" s="92"/>
      <c r="G137" s="297">
        <f>E137*F137</f>
        <v>0</v>
      </c>
      <c r="H137" s="256">
        <v>92.7</v>
      </c>
      <c r="I137" s="228"/>
      <c r="J137" s="270"/>
    </row>
    <row r="138" spans="1:10" s="118" customFormat="1" ht="12.75">
      <c r="A138" s="362"/>
      <c r="B138" s="103"/>
      <c r="C138" s="131"/>
      <c r="D138" s="132"/>
      <c r="E138" s="133"/>
      <c r="F138" s="134"/>
      <c r="G138" s="163"/>
      <c r="H138" s="268"/>
      <c r="I138" s="269"/>
      <c r="J138" s="270"/>
    </row>
    <row r="139" spans="1:7" ht="25.5">
      <c r="A139" s="344" t="s">
        <v>104</v>
      </c>
      <c r="B139" s="79" t="s">
        <v>30</v>
      </c>
      <c r="C139" s="94" t="s">
        <v>31</v>
      </c>
      <c r="D139" s="80"/>
      <c r="E139" s="81"/>
      <c r="F139" s="81"/>
      <c r="G139" s="156"/>
    </row>
    <row r="140" spans="1:10" s="72" customFormat="1" ht="25.5">
      <c r="A140" s="341"/>
      <c r="B140" s="294"/>
      <c r="C140" s="295" t="s">
        <v>100</v>
      </c>
      <c r="D140" s="46"/>
      <c r="E140" s="46"/>
      <c r="F140" s="46"/>
      <c r="G140" s="158"/>
      <c r="H140" s="223"/>
      <c r="I140" s="222"/>
      <c r="J140" s="231"/>
    </row>
    <row r="141" spans="1:10" s="15" customFormat="1" ht="12.75">
      <c r="A141" s="341"/>
      <c r="B141" s="299"/>
      <c r="C141" s="295" t="s">
        <v>32</v>
      </c>
      <c r="D141" s="46"/>
      <c r="E141" s="46"/>
      <c r="F141" s="46"/>
      <c r="G141" s="158"/>
      <c r="H141" s="214"/>
      <c r="I141" s="217"/>
      <c r="J141" s="231"/>
    </row>
    <row r="142" spans="1:10" s="15" customFormat="1" ht="25.5">
      <c r="A142" s="352"/>
      <c r="B142" s="286"/>
      <c r="C142" s="296" t="s">
        <v>242</v>
      </c>
      <c r="D142" s="284" t="s">
        <v>40</v>
      </c>
      <c r="E142" s="92">
        <v>59</v>
      </c>
      <c r="F142" s="92"/>
      <c r="G142" s="297">
        <f>F142*E142</f>
        <v>0</v>
      </c>
      <c r="H142" s="257">
        <v>58.18</v>
      </c>
      <c r="I142" s="228"/>
      <c r="J142" s="339"/>
    </row>
    <row r="143" spans="1:10" s="118" customFormat="1" ht="12.75">
      <c r="A143" s="343"/>
      <c r="B143" s="98"/>
      <c r="C143" s="67"/>
      <c r="D143" s="68"/>
      <c r="E143" s="46"/>
      <c r="F143" s="46"/>
      <c r="G143" s="152"/>
      <c r="H143" s="268"/>
      <c r="I143" s="269"/>
      <c r="J143" s="270"/>
    </row>
    <row r="144" spans="1:10" s="15" customFormat="1" ht="12.75">
      <c r="A144" s="344" t="s">
        <v>9</v>
      </c>
      <c r="B144" s="292" t="s">
        <v>137</v>
      </c>
      <c r="C144" s="293" t="s">
        <v>138</v>
      </c>
      <c r="D144" s="84"/>
      <c r="E144" s="85"/>
      <c r="F144" s="85"/>
      <c r="G144" s="157"/>
      <c r="H144" s="214"/>
      <c r="I144" s="217"/>
      <c r="J144" s="231"/>
    </row>
    <row r="145" spans="1:10" s="76" customFormat="1" ht="38.25">
      <c r="A145" s="341"/>
      <c r="B145" s="294"/>
      <c r="C145" s="295" t="s">
        <v>140</v>
      </c>
      <c r="D145" s="46"/>
      <c r="E145" s="46"/>
      <c r="F145" s="46"/>
      <c r="G145" s="158"/>
      <c r="H145" s="220"/>
      <c r="I145" s="221"/>
      <c r="J145" s="231"/>
    </row>
    <row r="146" spans="1:10" s="15" customFormat="1" ht="89.25">
      <c r="A146" s="341"/>
      <c r="B146" s="294"/>
      <c r="C146" s="295" t="s">
        <v>344</v>
      </c>
      <c r="D146" s="46"/>
      <c r="E146" s="46"/>
      <c r="F146" s="46"/>
      <c r="G146" s="158"/>
      <c r="H146" s="214"/>
      <c r="I146" s="217"/>
      <c r="J146" s="231"/>
    </row>
    <row r="147" spans="1:10" s="15" customFormat="1" ht="12.75">
      <c r="A147" s="341"/>
      <c r="B147" s="294"/>
      <c r="C147" s="295" t="s">
        <v>345</v>
      </c>
      <c r="D147" s="46"/>
      <c r="E147" s="46"/>
      <c r="F147" s="46"/>
      <c r="G147" s="158"/>
      <c r="H147" s="214"/>
      <c r="I147" s="217"/>
      <c r="J147" s="231"/>
    </row>
    <row r="148" spans="1:10" s="15" customFormat="1" ht="12.75">
      <c r="A148" s="341"/>
      <c r="B148" s="294"/>
      <c r="C148" s="295" t="s">
        <v>139</v>
      </c>
      <c r="D148" s="46"/>
      <c r="E148" s="46"/>
      <c r="F148" s="46"/>
      <c r="G148" s="158"/>
      <c r="H148" s="214"/>
      <c r="I148" s="217"/>
      <c r="J148" s="231"/>
    </row>
    <row r="149" spans="1:10" s="15" customFormat="1" ht="12.75">
      <c r="A149" s="344" t="s">
        <v>86</v>
      </c>
      <c r="B149" s="123"/>
      <c r="C149" s="87" t="s">
        <v>277</v>
      </c>
      <c r="D149" s="88" t="s">
        <v>71</v>
      </c>
      <c r="E149" s="119">
        <v>779</v>
      </c>
      <c r="F149" s="119"/>
      <c r="G149" s="291">
        <f>E149*F149</f>
        <v>0</v>
      </c>
      <c r="H149" s="255">
        <v>778.63</v>
      </c>
      <c r="I149" s="269"/>
      <c r="J149" s="270"/>
    </row>
    <row r="150" spans="1:10" s="118" customFormat="1" ht="12.75">
      <c r="A150" s="349" t="s">
        <v>87</v>
      </c>
      <c r="B150" s="286"/>
      <c r="C150" s="296" t="s">
        <v>278</v>
      </c>
      <c r="D150" s="284" t="s">
        <v>71</v>
      </c>
      <c r="E150" s="92">
        <v>254</v>
      </c>
      <c r="F150" s="92"/>
      <c r="G150" s="297">
        <f>E150*F150</f>
        <v>0</v>
      </c>
      <c r="H150" s="255">
        <v>253.6</v>
      </c>
      <c r="I150" s="269"/>
      <c r="J150" s="270"/>
    </row>
    <row r="151" spans="1:10" s="118" customFormat="1" ht="12.75">
      <c r="A151" s="343"/>
      <c r="B151" s="98"/>
      <c r="C151" s="78"/>
      <c r="D151" s="75"/>
      <c r="E151" s="46"/>
      <c r="F151" s="46"/>
      <c r="G151" s="152"/>
      <c r="H151" s="268"/>
      <c r="I151" s="269"/>
      <c r="J151" s="270"/>
    </row>
    <row r="152" spans="1:10" s="15" customFormat="1" ht="12.75">
      <c r="A152" s="344" t="s">
        <v>29</v>
      </c>
      <c r="B152" s="292" t="s">
        <v>137</v>
      </c>
      <c r="C152" s="293" t="s">
        <v>141</v>
      </c>
      <c r="D152" s="84"/>
      <c r="E152" s="85"/>
      <c r="F152" s="85"/>
      <c r="G152" s="157"/>
      <c r="H152" s="214"/>
      <c r="I152" s="217"/>
      <c r="J152" s="231"/>
    </row>
    <row r="153" spans="1:10" s="76" customFormat="1" ht="38.25">
      <c r="A153" s="341"/>
      <c r="B153" s="294"/>
      <c r="C153" s="295" t="s">
        <v>142</v>
      </c>
      <c r="D153" s="46"/>
      <c r="E153" s="46"/>
      <c r="F153" s="46"/>
      <c r="G153" s="158"/>
      <c r="H153" s="220"/>
      <c r="I153" s="221"/>
      <c r="J153" s="231"/>
    </row>
    <row r="154" spans="1:10" s="15" customFormat="1" ht="89.25">
      <c r="A154" s="341"/>
      <c r="B154" s="294"/>
      <c r="C154" s="295" t="s">
        <v>346</v>
      </c>
      <c r="D154" s="46"/>
      <c r="E154" s="46"/>
      <c r="F154" s="46"/>
      <c r="G154" s="158"/>
      <c r="H154" s="214"/>
      <c r="I154" s="217"/>
      <c r="J154" s="231"/>
    </row>
    <row r="155" spans="1:10" s="15" customFormat="1" ht="12.75">
      <c r="A155" s="341"/>
      <c r="B155" s="294"/>
      <c r="C155" s="295" t="s">
        <v>347</v>
      </c>
      <c r="D155" s="46"/>
      <c r="E155" s="46"/>
      <c r="F155" s="46"/>
      <c r="G155" s="158"/>
      <c r="H155" s="214"/>
      <c r="I155" s="217"/>
      <c r="J155" s="231"/>
    </row>
    <row r="156" spans="1:10" s="15" customFormat="1" ht="38.25">
      <c r="A156" s="341"/>
      <c r="B156" s="294"/>
      <c r="C156" s="295" t="s">
        <v>144</v>
      </c>
      <c r="D156" s="46"/>
      <c r="E156" s="46"/>
      <c r="F156" s="46"/>
      <c r="G156" s="158"/>
      <c r="H156" s="214"/>
      <c r="I156" s="217"/>
      <c r="J156" s="231"/>
    </row>
    <row r="157" spans="1:10" s="15" customFormat="1" ht="12.75">
      <c r="A157" s="341"/>
      <c r="B157" s="294"/>
      <c r="C157" s="295" t="s">
        <v>143</v>
      </c>
      <c r="D157" s="46"/>
      <c r="E157" s="46"/>
      <c r="F157" s="46"/>
      <c r="G157" s="158"/>
      <c r="H157" s="214"/>
      <c r="I157" s="217"/>
      <c r="J157" s="231"/>
    </row>
    <row r="158" spans="1:10" s="15" customFormat="1" ht="12.75">
      <c r="A158" s="341" t="s">
        <v>112</v>
      </c>
      <c r="B158" s="123"/>
      <c r="C158" s="290" t="s">
        <v>274</v>
      </c>
      <c r="D158" s="137" t="s">
        <v>71</v>
      </c>
      <c r="E158" s="119">
        <v>779</v>
      </c>
      <c r="F158" s="119"/>
      <c r="G158" s="291">
        <f>E158*F158</f>
        <v>0</v>
      </c>
      <c r="H158" s="255">
        <v>778.63</v>
      </c>
      <c r="I158" s="269"/>
      <c r="J158" s="270"/>
    </row>
    <row r="159" spans="1:10" s="118" customFormat="1" ht="12.75">
      <c r="A159" s="341" t="s">
        <v>113</v>
      </c>
      <c r="B159" s="123"/>
      <c r="C159" s="290" t="s">
        <v>273</v>
      </c>
      <c r="D159" s="137" t="s">
        <v>71</v>
      </c>
      <c r="E159" s="119">
        <v>254</v>
      </c>
      <c r="F159" s="119"/>
      <c r="G159" s="291">
        <f>E159*F159</f>
        <v>0</v>
      </c>
      <c r="H159" s="255">
        <v>253.6</v>
      </c>
      <c r="I159" s="269"/>
      <c r="J159" s="270"/>
    </row>
    <row r="160" spans="1:10" s="118" customFormat="1" ht="12.75">
      <c r="A160" s="352" t="s">
        <v>271</v>
      </c>
      <c r="B160" s="286"/>
      <c r="C160" s="296" t="s">
        <v>272</v>
      </c>
      <c r="D160" s="284" t="s">
        <v>71</v>
      </c>
      <c r="E160" s="92">
        <v>390</v>
      </c>
      <c r="F160" s="92"/>
      <c r="G160" s="297">
        <f>E160*F160</f>
        <v>0</v>
      </c>
      <c r="H160" s="255">
        <v>387.9</v>
      </c>
      <c r="I160" s="269"/>
      <c r="J160" s="270"/>
    </row>
    <row r="161" spans="1:10" s="118" customFormat="1" ht="12.75">
      <c r="A161" s="363"/>
      <c r="B161" s="127"/>
      <c r="C161" s="128"/>
      <c r="D161" s="45"/>
      <c r="E161" s="46"/>
      <c r="F161" s="46"/>
      <c r="G161" s="161"/>
      <c r="H161" s="268"/>
      <c r="I161" s="269"/>
      <c r="J161" s="270"/>
    </row>
    <row r="162" spans="1:10" s="129" customFormat="1" ht="12.75">
      <c r="A162" s="344" t="s">
        <v>10</v>
      </c>
      <c r="B162" s="79" t="s">
        <v>132</v>
      </c>
      <c r="C162" s="94" t="s">
        <v>7</v>
      </c>
      <c r="D162" s="80"/>
      <c r="E162" s="81"/>
      <c r="F162" s="81"/>
      <c r="G162" s="156"/>
      <c r="H162" s="246"/>
      <c r="I162" s="234"/>
      <c r="J162" s="231"/>
    </row>
    <row r="163" spans="1:10" s="72" customFormat="1" ht="63.75">
      <c r="A163" s="341"/>
      <c r="B163" s="93"/>
      <c r="C163" s="63" t="s">
        <v>348</v>
      </c>
      <c r="D163" s="45"/>
      <c r="E163" s="46"/>
      <c r="F163" s="46"/>
      <c r="G163" s="158"/>
      <c r="H163" s="223"/>
      <c r="I163" s="222"/>
      <c r="J163" s="231"/>
    </row>
    <row r="164" spans="1:10" s="15" customFormat="1" ht="12.75">
      <c r="A164" s="341"/>
      <c r="B164" s="93"/>
      <c r="C164" s="63" t="s">
        <v>28</v>
      </c>
      <c r="D164" s="45"/>
      <c r="E164" s="46"/>
      <c r="F164" s="46"/>
      <c r="G164" s="158"/>
      <c r="H164" s="214"/>
      <c r="I164" s="217"/>
      <c r="J164" s="231"/>
    </row>
    <row r="165" spans="1:10" s="15" customFormat="1" ht="25.5">
      <c r="A165" s="341" t="s">
        <v>197</v>
      </c>
      <c r="B165" s="123"/>
      <c r="C165" s="290" t="s">
        <v>146</v>
      </c>
      <c r="D165" s="137" t="s">
        <v>71</v>
      </c>
      <c r="E165" s="119">
        <v>3</v>
      </c>
      <c r="F165" s="119"/>
      <c r="G165" s="291">
        <f>E165*F165</f>
        <v>0</v>
      </c>
      <c r="H165" s="255">
        <v>2.4</v>
      </c>
      <c r="I165" s="269"/>
      <c r="J165" s="270"/>
    </row>
    <row r="166" spans="1:10" s="118" customFormat="1" ht="12.75">
      <c r="A166" s="341" t="s">
        <v>198</v>
      </c>
      <c r="B166" s="123"/>
      <c r="C166" s="290" t="s">
        <v>99</v>
      </c>
      <c r="D166" s="137" t="s">
        <v>71</v>
      </c>
      <c r="E166" s="119">
        <v>3</v>
      </c>
      <c r="F166" s="119"/>
      <c r="G166" s="291">
        <f>E166*F166</f>
        <v>0</v>
      </c>
      <c r="H166" s="255">
        <v>2.4</v>
      </c>
      <c r="I166" s="269"/>
      <c r="J166" s="270"/>
    </row>
    <row r="167" spans="1:10" s="118" customFormat="1" ht="12.75">
      <c r="A167" s="343"/>
      <c r="B167" s="98"/>
      <c r="C167" s="67"/>
      <c r="D167" s="46"/>
      <c r="E167" s="46"/>
      <c r="F167" s="46"/>
      <c r="G167" s="152"/>
      <c r="H167" s="268"/>
      <c r="I167" s="269"/>
      <c r="J167" s="270"/>
    </row>
    <row r="168" spans="1:10" s="15" customFormat="1" ht="12.75">
      <c r="A168" s="345"/>
      <c r="B168" s="64"/>
      <c r="C168" s="65" t="s">
        <v>82</v>
      </c>
      <c r="D168" s="66"/>
      <c r="E168" s="208"/>
      <c r="F168" s="66"/>
      <c r="G168" s="151">
        <f>SUM(G131:G167)</f>
        <v>0</v>
      </c>
      <c r="H168" s="214"/>
      <c r="I168" s="228"/>
      <c r="J168" s="231"/>
    </row>
    <row r="169" spans="1:10" s="99" customFormat="1" ht="12.75">
      <c r="A169" s="343"/>
      <c r="B169" s="98"/>
      <c r="C169" s="67"/>
      <c r="D169" s="68"/>
      <c r="E169" s="68"/>
      <c r="F169" s="68"/>
      <c r="G169" s="152"/>
      <c r="H169" s="231"/>
      <c r="I169" s="271"/>
      <c r="J169" s="231"/>
    </row>
    <row r="170" spans="1:10" s="15" customFormat="1" ht="12.75">
      <c r="A170" s="364">
        <v>5</v>
      </c>
      <c r="B170" s="175"/>
      <c r="C170" s="176" t="s">
        <v>158</v>
      </c>
      <c r="D170" s="177"/>
      <c r="E170" s="210"/>
      <c r="F170" s="178"/>
      <c r="G170" s="179"/>
      <c r="H170" s="214"/>
      <c r="I170" s="228"/>
      <c r="J170" s="231"/>
    </row>
    <row r="171" spans="1:10" s="180" customFormat="1" ht="12.75">
      <c r="A171" s="365"/>
      <c r="B171" s="58"/>
      <c r="C171" s="136"/>
      <c r="D171" s="137"/>
      <c r="E171" s="181"/>
      <c r="F171" s="182"/>
      <c r="G171" s="172"/>
      <c r="H171" s="247"/>
      <c r="I171" s="279"/>
      <c r="J171" s="235"/>
    </row>
    <row r="172" spans="1:10" s="169" customFormat="1" ht="12.75">
      <c r="A172" s="365"/>
      <c r="B172" s="58" t="s">
        <v>159</v>
      </c>
      <c r="C172" s="183" t="s">
        <v>160</v>
      </c>
      <c r="D172" s="16"/>
      <c r="E172" s="17"/>
      <c r="F172" s="119"/>
      <c r="G172" s="184"/>
      <c r="H172" s="243"/>
      <c r="I172" s="280"/>
      <c r="J172" s="219"/>
    </row>
    <row r="173" spans="1:10" s="169" customFormat="1" ht="63.75">
      <c r="A173" s="366"/>
      <c r="B173" s="185"/>
      <c r="C173" s="59" t="s">
        <v>161</v>
      </c>
      <c r="D173" s="16"/>
      <c r="E173" s="17"/>
      <c r="F173" s="119"/>
      <c r="G173" s="184"/>
      <c r="H173" s="233"/>
      <c r="I173" s="233"/>
      <c r="J173" s="219"/>
    </row>
    <row r="174" spans="1:10" s="169" customFormat="1" ht="127.5">
      <c r="A174" s="366"/>
      <c r="B174" s="185"/>
      <c r="C174" s="59" t="s">
        <v>162</v>
      </c>
      <c r="D174" s="16"/>
      <c r="E174" s="17"/>
      <c r="F174" s="119"/>
      <c r="G174" s="184"/>
      <c r="H174" s="233"/>
      <c r="I174" s="233"/>
      <c r="J174" s="219"/>
    </row>
    <row r="175" spans="1:10" s="169" customFormat="1" ht="12.75">
      <c r="A175" s="365"/>
      <c r="B175" s="58"/>
      <c r="C175" s="59"/>
      <c r="D175" s="16"/>
      <c r="E175" s="17"/>
      <c r="F175" s="119"/>
      <c r="G175" s="184"/>
      <c r="H175" s="233"/>
      <c r="I175" s="219"/>
      <c r="J175" s="219"/>
    </row>
    <row r="176" spans="1:10" s="169" customFormat="1" ht="12.75">
      <c r="A176" s="341" t="s">
        <v>177</v>
      </c>
      <c r="B176" s="123" t="s">
        <v>163</v>
      </c>
      <c r="C176" s="285" t="s">
        <v>164</v>
      </c>
      <c r="D176" s="137"/>
      <c r="E176" s="119"/>
      <c r="F176" s="119"/>
      <c r="G176" s="172"/>
      <c r="H176" s="233"/>
      <c r="I176" s="219"/>
      <c r="J176" s="219"/>
    </row>
    <row r="177" spans="1:10" s="169" customFormat="1" ht="102">
      <c r="A177" s="341"/>
      <c r="B177" s="287"/>
      <c r="C177" s="136" t="s">
        <v>165</v>
      </c>
      <c r="D177" s="137"/>
      <c r="E177" s="119"/>
      <c r="F177" s="119"/>
      <c r="G177" s="172"/>
      <c r="H177" s="233"/>
      <c r="I177" s="219"/>
      <c r="J177" s="219"/>
    </row>
    <row r="178" spans="1:10" s="169" customFormat="1" ht="12.75">
      <c r="A178" s="341"/>
      <c r="B178" s="287"/>
      <c r="C178" s="136" t="s">
        <v>44</v>
      </c>
      <c r="D178" s="137"/>
      <c r="E178" s="119"/>
      <c r="F178" s="119"/>
      <c r="G178" s="172"/>
      <c r="H178" s="233"/>
      <c r="I178" s="219"/>
      <c r="J178" s="219"/>
    </row>
    <row r="179" spans="1:10" s="169" customFormat="1" ht="12.75">
      <c r="A179" s="341"/>
      <c r="B179" s="287"/>
      <c r="C179" s="136"/>
      <c r="D179" s="137"/>
      <c r="E179" s="119"/>
      <c r="F179" s="119"/>
      <c r="G179" s="172"/>
      <c r="H179" s="233"/>
      <c r="I179" s="219"/>
      <c r="J179" s="219"/>
    </row>
    <row r="180" spans="1:10" s="169" customFormat="1" ht="12.75">
      <c r="A180" s="341" t="s">
        <v>233</v>
      </c>
      <c r="B180" s="123"/>
      <c r="C180" s="136" t="s">
        <v>205</v>
      </c>
      <c r="D180" s="137" t="s">
        <v>48</v>
      </c>
      <c r="E180" s="119">
        <v>2</v>
      </c>
      <c r="F180" s="289"/>
      <c r="G180" s="297">
        <f>E180*F180</f>
        <v>0</v>
      </c>
      <c r="H180" s="233"/>
      <c r="I180" s="219"/>
      <c r="J180" s="219"/>
    </row>
    <row r="181" spans="1:10" s="169" customFormat="1" ht="12.75">
      <c r="A181" s="341" t="s">
        <v>234</v>
      </c>
      <c r="B181" s="123"/>
      <c r="C181" s="136" t="s">
        <v>231</v>
      </c>
      <c r="D181" s="137" t="s">
        <v>48</v>
      </c>
      <c r="E181" s="119">
        <v>1</v>
      </c>
      <c r="F181" s="289"/>
      <c r="G181" s="297">
        <f>E181*F181</f>
        <v>0</v>
      </c>
      <c r="H181" s="233"/>
      <c r="I181" s="219"/>
      <c r="J181" s="219"/>
    </row>
    <row r="182" spans="1:10" s="169" customFormat="1" ht="12.75">
      <c r="A182" s="341" t="s">
        <v>235</v>
      </c>
      <c r="B182" s="123"/>
      <c r="C182" s="136" t="s">
        <v>230</v>
      </c>
      <c r="D182" s="137" t="s">
        <v>48</v>
      </c>
      <c r="E182" s="119">
        <v>1</v>
      </c>
      <c r="F182" s="289"/>
      <c r="G182" s="297">
        <f>E182*F182</f>
        <v>0</v>
      </c>
      <c r="H182" s="233"/>
      <c r="I182" s="219"/>
      <c r="J182" s="219"/>
    </row>
    <row r="183" spans="1:10" s="169" customFormat="1" ht="12.75">
      <c r="A183" s="352" t="s">
        <v>236</v>
      </c>
      <c r="B183" s="286"/>
      <c r="C183" s="288" t="s">
        <v>232</v>
      </c>
      <c r="D183" s="284" t="s">
        <v>48</v>
      </c>
      <c r="E183" s="92">
        <v>1</v>
      </c>
      <c r="F183" s="187"/>
      <c r="G183" s="297">
        <f>E183*F183</f>
        <v>0</v>
      </c>
      <c r="H183" s="233"/>
      <c r="I183" s="219"/>
      <c r="J183" s="219"/>
    </row>
    <row r="184" spans="1:10" s="169" customFormat="1" ht="12.75">
      <c r="A184" s="343"/>
      <c r="B184" s="58"/>
      <c r="C184" s="59"/>
      <c r="D184" s="16"/>
      <c r="E184" s="119"/>
      <c r="F184" s="119"/>
      <c r="G184" s="184"/>
      <c r="H184" s="233"/>
      <c r="I184" s="233"/>
      <c r="J184" s="233"/>
    </row>
    <row r="185" spans="1:10" s="169" customFormat="1" ht="12.75">
      <c r="A185" s="341" t="s">
        <v>199</v>
      </c>
      <c r="B185" s="123" t="s">
        <v>166</v>
      </c>
      <c r="C185" s="285" t="s">
        <v>167</v>
      </c>
      <c r="D185" s="137"/>
      <c r="E185" s="119"/>
      <c r="F185" s="119"/>
      <c r="G185" s="172"/>
      <c r="H185" s="233"/>
      <c r="I185" s="219"/>
      <c r="J185" s="219"/>
    </row>
    <row r="186" spans="1:10" s="169" customFormat="1" ht="102">
      <c r="A186" s="341"/>
      <c r="B186" s="287"/>
      <c r="C186" s="136" t="s">
        <v>168</v>
      </c>
      <c r="D186" s="137"/>
      <c r="E186" s="119"/>
      <c r="F186" s="119"/>
      <c r="G186" s="172"/>
      <c r="H186" s="233"/>
      <c r="I186" s="219"/>
      <c r="J186" s="219"/>
    </row>
    <row r="187" spans="1:10" s="169" customFormat="1" ht="12.75">
      <c r="A187" s="341"/>
      <c r="B187" s="287"/>
      <c r="C187" s="136" t="s">
        <v>44</v>
      </c>
      <c r="D187" s="137"/>
      <c r="E187" s="119"/>
      <c r="F187" s="119"/>
      <c r="G187" s="172"/>
      <c r="H187" s="233"/>
      <c r="I187" s="219"/>
      <c r="J187" s="219"/>
    </row>
    <row r="188" spans="1:10" s="169" customFormat="1" ht="12.75">
      <c r="A188" s="341" t="s">
        <v>200</v>
      </c>
      <c r="B188" s="287"/>
      <c r="C188" s="136" t="s">
        <v>237</v>
      </c>
      <c r="D188" s="137" t="s">
        <v>48</v>
      </c>
      <c r="E188" s="119">
        <v>1</v>
      </c>
      <c r="F188" s="119"/>
      <c r="G188" s="297">
        <f>E188*F188</f>
        <v>0</v>
      </c>
      <c r="H188" s="233"/>
      <c r="I188" s="219"/>
      <c r="J188" s="219"/>
    </row>
    <row r="189" spans="1:10" s="169" customFormat="1" ht="12.75">
      <c r="A189" s="352" t="s">
        <v>201</v>
      </c>
      <c r="B189" s="286"/>
      <c r="C189" s="288" t="s">
        <v>221</v>
      </c>
      <c r="D189" s="284" t="s">
        <v>48</v>
      </c>
      <c r="E189" s="92">
        <v>1</v>
      </c>
      <c r="F189" s="92"/>
      <c r="G189" s="297">
        <f>E189*F189</f>
        <v>0</v>
      </c>
      <c r="H189" s="233"/>
      <c r="I189" s="233"/>
      <c r="J189" s="233"/>
    </row>
    <row r="190" spans="1:10" s="169" customFormat="1" ht="12.75">
      <c r="A190" s="343"/>
      <c r="B190" s="58"/>
      <c r="C190" s="59"/>
      <c r="D190" s="16"/>
      <c r="E190" s="119"/>
      <c r="F190" s="119"/>
      <c r="G190" s="184"/>
      <c r="H190" s="233"/>
      <c r="I190" s="233"/>
      <c r="J190" s="233"/>
    </row>
    <row r="191" spans="1:10" s="169" customFormat="1" ht="12.75">
      <c r="A191" s="343"/>
      <c r="B191" s="58" t="s">
        <v>169</v>
      </c>
      <c r="C191" s="183" t="s">
        <v>170</v>
      </c>
      <c r="D191" s="16"/>
      <c r="E191" s="119"/>
      <c r="F191" s="119"/>
      <c r="G191" s="184"/>
      <c r="H191" s="233"/>
      <c r="I191" s="219"/>
      <c r="J191" s="219"/>
    </row>
    <row r="192" spans="1:10" s="169" customFormat="1" ht="102">
      <c r="A192" s="343"/>
      <c r="B192" s="58"/>
      <c r="C192" s="59" t="s">
        <v>171</v>
      </c>
      <c r="D192" s="16"/>
      <c r="E192" s="119"/>
      <c r="F192" s="119"/>
      <c r="G192" s="184"/>
      <c r="H192" s="233"/>
      <c r="I192" s="219"/>
      <c r="J192" s="219"/>
    </row>
    <row r="193" spans="1:10" s="169" customFormat="1" ht="12.75">
      <c r="A193" s="343"/>
      <c r="B193" s="58"/>
      <c r="C193" s="59"/>
      <c r="D193" s="16"/>
      <c r="E193" s="119"/>
      <c r="F193" s="119"/>
      <c r="G193" s="184"/>
      <c r="H193" s="233"/>
      <c r="I193" s="233"/>
      <c r="J193" s="233"/>
    </row>
    <row r="194" spans="1:10" s="169" customFormat="1" ht="12.75">
      <c r="A194" s="341" t="s">
        <v>261</v>
      </c>
      <c r="B194" s="123" t="s">
        <v>172</v>
      </c>
      <c r="C194" s="285" t="s">
        <v>173</v>
      </c>
      <c r="D194" s="137"/>
      <c r="E194" s="119"/>
      <c r="F194" s="119"/>
      <c r="G194" s="172"/>
      <c r="H194" s="233"/>
      <c r="I194" s="233"/>
      <c r="J194" s="233"/>
    </row>
    <row r="195" spans="1:10" s="169" customFormat="1" ht="12.75">
      <c r="A195" s="341"/>
      <c r="B195" s="123"/>
      <c r="C195" s="136" t="s">
        <v>44</v>
      </c>
      <c r="D195" s="137"/>
      <c r="E195" s="119"/>
      <c r="F195" s="119"/>
      <c r="G195" s="172"/>
      <c r="H195" s="233"/>
      <c r="I195" s="233"/>
      <c r="J195" s="233"/>
    </row>
    <row r="196" spans="1:10" s="169" customFormat="1" ht="12.75">
      <c r="A196" s="341" t="s">
        <v>262</v>
      </c>
      <c r="B196" s="123"/>
      <c r="C196" s="282" t="s">
        <v>238</v>
      </c>
      <c r="D196" s="137" t="s">
        <v>48</v>
      </c>
      <c r="E196" s="119">
        <v>14</v>
      </c>
      <c r="F196" s="119"/>
      <c r="G196" s="297">
        <f aca="true" t="shared" si="0" ref="G196:G202">E196*F196</f>
        <v>0</v>
      </c>
      <c r="H196" s="233"/>
      <c r="I196" s="233"/>
      <c r="J196" s="233"/>
    </row>
    <row r="197" spans="1:10" s="169" customFormat="1" ht="12.75">
      <c r="A197" s="341" t="s">
        <v>263</v>
      </c>
      <c r="B197" s="123"/>
      <c r="C197" s="282" t="s">
        <v>239</v>
      </c>
      <c r="D197" s="137" t="s">
        <v>48</v>
      </c>
      <c r="E197" s="119">
        <v>1</v>
      </c>
      <c r="F197" s="119"/>
      <c r="G197" s="297">
        <f t="shared" si="0"/>
        <v>0</v>
      </c>
      <c r="H197" s="233"/>
      <c r="I197" s="233"/>
      <c r="J197" s="233"/>
    </row>
    <row r="198" spans="1:10" s="169" customFormat="1" ht="12.75">
      <c r="A198" s="341" t="s">
        <v>264</v>
      </c>
      <c r="B198" s="123"/>
      <c r="C198" s="282" t="s">
        <v>240</v>
      </c>
      <c r="D198" s="137" t="s">
        <v>48</v>
      </c>
      <c r="E198" s="119">
        <v>2</v>
      </c>
      <c r="F198" s="119"/>
      <c r="G198" s="297">
        <f t="shared" si="0"/>
        <v>0</v>
      </c>
      <c r="H198" s="233"/>
      <c r="I198" s="233"/>
      <c r="J198" s="233"/>
    </row>
    <row r="199" spans="1:10" s="169" customFormat="1" ht="12.75">
      <c r="A199" s="341" t="s">
        <v>265</v>
      </c>
      <c r="B199" s="123"/>
      <c r="C199" s="282" t="s">
        <v>241</v>
      </c>
      <c r="D199" s="137" t="s">
        <v>48</v>
      </c>
      <c r="E199" s="119">
        <v>6</v>
      </c>
      <c r="F199" s="119"/>
      <c r="G199" s="297">
        <f t="shared" si="0"/>
        <v>0</v>
      </c>
      <c r="H199" s="233"/>
      <c r="I199" s="233"/>
      <c r="J199" s="233"/>
    </row>
    <row r="200" spans="1:10" s="169" customFormat="1" ht="12.75">
      <c r="A200" s="341" t="s">
        <v>266</v>
      </c>
      <c r="B200" s="123"/>
      <c r="C200" s="282" t="s">
        <v>210</v>
      </c>
      <c r="D200" s="137" t="s">
        <v>48</v>
      </c>
      <c r="E200" s="119">
        <v>1</v>
      </c>
      <c r="F200" s="119"/>
      <c r="G200" s="297">
        <f t="shared" si="0"/>
        <v>0</v>
      </c>
      <c r="H200" s="233"/>
      <c r="I200" s="233"/>
      <c r="J200" s="233"/>
    </row>
    <row r="201" spans="1:10" s="169" customFormat="1" ht="12.75">
      <c r="A201" s="341" t="s">
        <v>267</v>
      </c>
      <c r="B201" s="123"/>
      <c r="C201" s="282" t="s">
        <v>209</v>
      </c>
      <c r="D201" s="137" t="s">
        <v>110</v>
      </c>
      <c r="E201" s="119">
        <v>5</v>
      </c>
      <c r="F201" s="119"/>
      <c r="G201" s="297">
        <f t="shared" si="0"/>
        <v>0</v>
      </c>
      <c r="H201" s="233"/>
      <c r="I201" s="233"/>
      <c r="J201" s="233"/>
    </row>
    <row r="202" spans="1:10" s="169" customFormat="1" ht="12.75">
      <c r="A202" s="352" t="s">
        <v>268</v>
      </c>
      <c r="B202" s="286"/>
      <c r="C202" s="283" t="s">
        <v>174</v>
      </c>
      <c r="D202" s="284" t="s">
        <v>71</v>
      </c>
      <c r="E202" s="92">
        <v>67</v>
      </c>
      <c r="F202" s="92"/>
      <c r="G202" s="297">
        <f t="shared" si="0"/>
        <v>0</v>
      </c>
      <c r="H202" s="233"/>
      <c r="I202" s="233"/>
      <c r="J202" s="233"/>
    </row>
    <row r="203" spans="1:10" s="169" customFormat="1" ht="12.75">
      <c r="A203" s="343"/>
      <c r="B203" s="188"/>
      <c r="C203" s="189"/>
      <c r="D203" s="190"/>
      <c r="E203" s="191"/>
      <c r="F203" s="192"/>
      <c r="G203" s="193"/>
      <c r="H203" s="233"/>
      <c r="I203" s="233"/>
      <c r="J203" s="233"/>
    </row>
    <row r="204" spans="1:10" s="194" customFormat="1" ht="12.75">
      <c r="A204" s="343" t="s">
        <v>269</v>
      </c>
      <c r="B204" s="69" t="s">
        <v>178</v>
      </c>
      <c r="C204" s="205" t="s">
        <v>176</v>
      </c>
      <c r="D204" s="71"/>
      <c r="E204" s="200"/>
      <c r="F204" s="81"/>
      <c r="G204" s="154"/>
      <c r="H204" s="248"/>
      <c r="I204" s="236"/>
      <c r="J204" s="236"/>
    </row>
    <row r="205" spans="1:10" s="72" customFormat="1" ht="153">
      <c r="A205" s="367"/>
      <c r="B205" s="201"/>
      <c r="C205" s="206" t="s">
        <v>188</v>
      </c>
      <c r="D205" s="202"/>
      <c r="E205" s="203"/>
      <c r="F205" s="80"/>
      <c r="G205" s="204"/>
      <c r="H205" s="229"/>
      <c r="I205" s="229"/>
      <c r="J205" s="229"/>
    </row>
    <row r="206" spans="1:10" s="202" customFormat="1" ht="12.75">
      <c r="A206" s="368"/>
      <c r="B206" s="120"/>
      <c r="C206" s="186" t="s">
        <v>185</v>
      </c>
      <c r="D206" s="121" t="s">
        <v>211</v>
      </c>
      <c r="E206" s="92">
        <v>1</v>
      </c>
      <c r="F206" s="92"/>
      <c r="G206" s="297">
        <f>E206*F206</f>
        <v>0</v>
      </c>
      <c r="H206" s="238"/>
      <c r="I206" s="238"/>
      <c r="J206" s="238"/>
    </row>
    <row r="207" spans="1:10" s="169" customFormat="1" ht="12.75">
      <c r="A207" s="369"/>
      <c r="B207" s="74"/>
      <c r="C207" s="197"/>
      <c r="D207" s="75"/>
      <c r="E207" s="195"/>
      <c r="F207" s="85"/>
      <c r="G207" s="153"/>
      <c r="H207" s="233"/>
      <c r="I207" s="233"/>
      <c r="J207" s="233"/>
    </row>
    <row r="208" spans="1:13" s="173" customFormat="1" ht="12.75">
      <c r="A208" s="370"/>
      <c r="B208" s="175"/>
      <c r="C208" s="176" t="s">
        <v>175</v>
      </c>
      <c r="D208" s="177"/>
      <c r="E208" s="178"/>
      <c r="F208" s="178"/>
      <c r="G208" s="179">
        <f>SUM(G171:G203)</f>
        <v>0</v>
      </c>
      <c r="H208" s="233"/>
      <c r="I208" s="233"/>
      <c r="J208" s="237"/>
      <c r="L208" s="196"/>
      <c r="M208" s="196"/>
    </row>
    <row r="209" spans="1:10" s="180" customFormat="1" ht="12.75">
      <c r="A209" s="343"/>
      <c r="B209" s="98"/>
      <c r="C209" s="67"/>
      <c r="D209" s="68"/>
      <c r="E209" s="68"/>
      <c r="F209" s="68"/>
      <c r="G209" s="152"/>
      <c r="H209" s="247"/>
      <c r="I209" s="235"/>
      <c r="J209" s="235"/>
    </row>
    <row r="210" spans="1:10" s="99" customFormat="1" ht="12.75">
      <c r="A210" s="343"/>
      <c r="B210" s="98"/>
      <c r="C210" s="67"/>
      <c r="D210" s="16"/>
      <c r="E210" s="60"/>
      <c r="F210" s="18"/>
      <c r="G210" s="152"/>
      <c r="H210" s="231"/>
      <c r="I210" s="231"/>
      <c r="J210" s="231"/>
    </row>
    <row r="211" spans="1:10" s="15" customFormat="1" ht="12.75">
      <c r="A211" s="373">
        <v>6</v>
      </c>
      <c r="B211" s="175"/>
      <c r="C211" s="176" t="s">
        <v>294</v>
      </c>
      <c r="D211" s="177"/>
      <c r="E211" s="210"/>
      <c r="F211" s="178"/>
      <c r="G211" s="179"/>
      <c r="H211" s="214"/>
      <c r="I211" s="214"/>
      <c r="J211" s="214"/>
    </row>
    <row r="212" spans="1:10" s="15" customFormat="1" ht="12.75">
      <c r="A212" s="399"/>
      <c r="B212" s="400"/>
      <c r="C212" s="401"/>
      <c r="D212" s="402"/>
      <c r="E212" s="192"/>
      <c r="F212" s="403"/>
      <c r="G212" s="404"/>
      <c r="H212" s="214"/>
      <c r="I212" s="214"/>
      <c r="J212" s="214"/>
    </row>
    <row r="213" spans="1:10" s="15" customFormat="1" ht="12.75">
      <c r="A213" s="394" t="s">
        <v>206</v>
      </c>
      <c r="B213" s="302"/>
      <c r="C213" s="395" t="s">
        <v>295</v>
      </c>
      <c r="D213" s="396"/>
      <c r="E213" s="397"/>
      <c r="F213" s="398"/>
      <c r="G213" s="398"/>
      <c r="H213" s="214"/>
      <c r="I213" s="214"/>
      <c r="J213" s="214"/>
    </row>
    <row r="214" spans="1:10" s="15" customFormat="1" ht="68.25" customHeight="1">
      <c r="A214" s="374" t="s">
        <v>318</v>
      </c>
      <c r="B214" s="375"/>
      <c r="C214" s="376" t="s">
        <v>296</v>
      </c>
      <c r="D214" s="110" t="s">
        <v>48</v>
      </c>
      <c r="E214" s="377">
        <v>6</v>
      </c>
      <c r="F214" s="125"/>
      <c r="G214" s="378">
        <f aca="true" t="shared" si="1" ref="G214:G223">E214*F214</f>
        <v>0</v>
      </c>
      <c r="H214" s="214"/>
      <c r="I214" s="214"/>
      <c r="J214" s="214"/>
    </row>
    <row r="215" spans="1:10" s="15" customFormat="1" ht="25.5">
      <c r="A215" s="374" t="s">
        <v>319</v>
      </c>
      <c r="B215" s="375"/>
      <c r="C215" s="379" t="s">
        <v>297</v>
      </c>
      <c r="D215" s="380" t="s">
        <v>48</v>
      </c>
      <c r="E215" s="381">
        <v>6</v>
      </c>
      <c r="F215" s="382"/>
      <c r="G215" s="378">
        <f t="shared" si="1"/>
        <v>0</v>
      </c>
      <c r="H215" s="214"/>
      <c r="I215" s="214"/>
      <c r="J215" s="214"/>
    </row>
    <row r="216" spans="1:10" s="15" customFormat="1" ht="89.25">
      <c r="A216" s="374" t="s">
        <v>320</v>
      </c>
      <c r="B216" s="375"/>
      <c r="C216" s="379" t="s">
        <v>298</v>
      </c>
      <c r="D216" s="380" t="s">
        <v>48</v>
      </c>
      <c r="E216" s="381">
        <v>1</v>
      </c>
      <c r="F216" s="382"/>
      <c r="G216" s="378">
        <f>E216*F216</f>
        <v>0</v>
      </c>
      <c r="H216" s="214"/>
      <c r="I216" s="214"/>
      <c r="J216" s="214"/>
    </row>
    <row r="217" spans="1:10" s="15" customFormat="1" ht="182.25" customHeight="1">
      <c r="A217" s="374" t="s">
        <v>321</v>
      </c>
      <c r="B217" s="375"/>
      <c r="C217" s="409" t="s">
        <v>340</v>
      </c>
      <c r="D217" s="383" t="s">
        <v>48</v>
      </c>
      <c r="E217" s="381">
        <v>1</v>
      </c>
      <c r="F217" s="382"/>
      <c r="G217" s="378">
        <f t="shared" si="1"/>
        <v>0</v>
      </c>
      <c r="H217" s="214"/>
      <c r="I217" s="214"/>
      <c r="J217" s="214"/>
    </row>
    <row r="218" spans="1:10" s="15" customFormat="1" ht="39.75">
      <c r="A218" s="374" t="s">
        <v>322</v>
      </c>
      <c r="B218" s="375"/>
      <c r="C218" s="379" t="s">
        <v>299</v>
      </c>
      <c r="D218" s="383" t="s">
        <v>48</v>
      </c>
      <c r="E218" s="381">
        <v>1</v>
      </c>
      <c r="F218" s="382"/>
      <c r="G218" s="378">
        <f t="shared" si="1"/>
        <v>0</v>
      </c>
      <c r="H218" s="214"/>
      <c r="I218" s="214"/>
      <c r="J218" s="214"/>
    </row>
    <row r="219" spans="1:10" s="15" customFormat="1" ht="25.5">
      <c r="A219" s="374" t="s">
        <v>323</v>
      </c>
      <c r="B219" s="375"/>
      <c r="C219" s="379" t="s">
        <v>300</v>
      </c>
      <c r="D219" s="383" t="s">
        <v>48</v>
      </c>
      <c r="E219" s="381">
        <v>1</v>
      </c>
      <c r="F219" s="382"/>
      <c r="G219" s="378">
        <f>E219*F219</f>
        <v>0</v>
      </c>
      <c r="H219" s="214"/>
      <c r="I219" s="214"/>
      <c r="J219" s="214"/>
    </row>
    <row r="220" spans="1:10" s="15" customFormat="1" ht="27">
      <c r="A220" s="374" t="s">
        <v>324</v>
      </c>
      <c r="B220" s="375"/>
      <c r="C220" s="379" t="s">
        <v>301</v>
      </c>
      <c r="D220" s="380" t="s">
        <v>302</v>
      </c>
      <c r="E220" s="381">
        <v>210</v>
      </c>
      <c r="F220" s="382"/>
      <c r="G220" s="378">
        <f t="shared" si="1"/>
        <v>0</v>
      </c>
      <c r="H220" s="214"/>
      <c r="I220" s="214"/>
      <c r="J220" s="214"/>
    </row>
    <row r="221" spans="1:10" s="15" customFormat="1" ht="12.75">
      <c r="A221" s="374" t="s">
        <v>325</v>
      </c>
      <c r="B221" s="375"/>
      <c r="C221" s="379" t="s">
        <v>303</v>
      </c>
      <c r="D221" s="380" t="s">
        <v>302</v>
      </c>
      <c r="E221" s="381">
        <v>180</v>
      </c>
      <c r="F221" s="382"/>
      <c r="G221" s="378">
        <f t="shared" si="1"/>
        <v>0</v>
      </c>
      <c r="H221" s="214"/>
      <c r="I221" s="214"/>
      <c r="J221" s="214"/>
    </row>
    <row r="222" spans="1:10" s="15" customFormat="1" ht="12.75">
      <c r="A222" s="374" t="s">
        <v>326</v>
      </c>
      <c r="B222" s="375"/>
      <c r="C222" s="376" t="s">
        <v>304</v>
      </c>
      <c r="D222" s="384" t="s">
        <v>48</v>
      </c>
      <c r="E222" s="377">
        <v>10</v>
      </c>
      <c r="F222" s="125"/>
      <c r="G222" s="378">
        <f t="shared" si="1"/>
        <v>0</v>
      </c>
      <c r="H222" s="214"/>
      <c r="I222" s="214"/>
      <c r="J222" s="214"/>
    </row>
    <row r="223" spans="1:10" s="15" customFormat="1" ht="38.25">
      <c r="A223" s="374" t="s">
        <v>327</v>
      </c>
      <c r="B223" s="375"/>
      <c r="C223" s="379" t="s">
        <v>305</v>
      </c>
      <c r="D223" s="383" t="s">
        <v>306</v>
      </c>
      <c r="E223" s="381">
        <v>1</v>
      </c>
      <c r="F223" s="382"/>
      <c r="G223" s="378">
        <f t="shared" si="1"/>
        <v>0</v>
      </c>
      <c r="H223" s="214"/>
      <c r="I223" s="214"/>
      <c r="J223" s="214"/>
    </row>
    <row r="224" spans="1:10" s="15" customFormat="1" ht="12.75">
      <c r="A224" s="69"/>
      <c r="B224" s="98"/>
      <c r="C224" s="385"/>
      <c r="D224" s="386"/>
      <c r="E224" s="387"/>
      <c r="F224" s="388"/>
      <c r="G224" s="389"/>
      <c r="H224" s="214"/>
      <c r="I224" s="214"/>
      <c r="J224" s="214"/>
    </row>
    <row r="225" spans="1:10" s="15" customFormat="1" ht="12.75">
      <c r="A225" s="394" t="s">
        <v>328</v>
      </c>
      <c r="B225" s="318"/>
      <c r="C225" s="405" t="s">
        <v>307</v>
      </c>
      <c r="D225" s="384"/>
      <c r="E225" s="406"/>
      <c r="F225" s="407"/>
      <c r="G225" s="408"/>
      <c r="H225" s="214"/>
      <c r="I225" s="214"/>
      <c r="J225" s="214"/>
    </row>
    <row r="226" spans="1:10" s="15" customFormat="1" ht="51">
      <c r="A226" s="374" t="s">
        <v>329</v>
      </c>
      <c r="B226" s="375"/>
      <c r="C226" s="376" t="s">
        <v>308</v>
      </c>
      <c r="D226" s="384" t="s">
        <v>48</v>
      </c>
      <c r="E226" s="377">
        <v>7</v>
      </c>
      <c r="F226" s="125"/>
      <c r="G226" s="390">
        <f aca="true" t="shared" si="2" ref="G226:G233">E226*F226</f>
        <v>0</v>
      </c>
      <c r="H226" s="214"/>
      <c r="I226" s="214"/>
      <c r="J226" s="214"/>
    </row>
    <row r="227" spans="1:10" s="15" customFormat="1" ht="51">
      <c r="A227" s="374" t="s">
        <v>330</v>
      </c>
      <c r="B227" s="375"/>
      <c r="C227" s="376" t="s">
        <v>309</v>
      </c>
      <c r="D227" s="110" t="s">
        <v>310</v>
      </c>
      <c r="E227" s="377">
        <v>30</v>
      </c>
      <c r="F227" s="125"/>
      <c r="G227" s="390">
        <f t="shared" si="2"/>
        <v>0</v>
      </c>
      <c r="H227" s="214"/>
      <c r="I227" s="214"/>
      <c r="J227" s="214"/>
    </row>
    <row r="228" spans="1:10" s="15" customFormat="1" ht="25.5">
      <c r="A228" s="374" t="s">
        <v>331</v>
      </c>
      <c r="B228" s="375"/>
      <c r="C228" s="379" t="s">
        <v>311</v>
      </c>
      <c r="D228" s="380" t="s">
        <v>310</v>
      </c>
      <c r="E228" s="381">
        <v>25</v>
      </c>
      <c r="F228" s="382"/>
      <c r="G228" s="391">
        <f t="shared" si="2"/>
        <v>0</v>
      </c>
      <c r="H228" s="214"/>
      <c r="I228" s="214"/>
      <c r="J228" s="214"/>
    </row>
    <row r="229" spans="1:10" s="15" customFormat="1" ht="25.5">
      <c r="A229" s="374" t="s">
        <v>332</v>
      </c>
      <c r="B229" s="375"/>
      <c r="C229" s="376" t="s">
        <v>312</v>
      </c>
      <c r="D229" s="110" t="s">
        <v>302</v>
      </c>
      <c r="E229" s="377">
        <v>200</v>
      </c>
      <c r="F229" s="125"/>
      <c r="G229" s="390">
        <f t="shared" si="2"/>
        <v>0</v>
      </c>
      <c r="H229" s="214"/>
      <c r="I229" s="214"/>
      <c r="J229" s="214"/>
    </row>
    <row r="230" spans="1:10" s="15" customFormat="1" ht="21.75" customHeight="1">
      <c r="A230" s="374" t="s">
        <v>333</v>
      </c>
      <c r="B230" s="375"/>
      <c r="C230" s="376" t="s">
        <v>313</v>
      </c>
      <c r="D230" s="110" t="s">
        <v>302</v>
      </c>
      <c r="E230" s="377">
        <v>160</v>
      </c>
      <c r="F230" s="125"/>
      <c r="G230" s="390">
        <f t="shared" si="2"/>
        <v>0</v>
      </c>
      <c r="H230" s="214"/>
      <c r="I230" s="214"/>
      <c r="J230" s="214"/>
    </row>
    <row r="231" spans="1:10" s="15" customFormat="1" ht="25.5">
      <c r="A231" s="374" t="s">
        <v>334</v>
      </c>
      <c r="B231" s="375"/>
      <c r="C231" s="376" t="s">
        <v>314</v>
      </c>
      <c r="D231" s="110" t="s">
        <v>302</v>
      </c>
      <c r="E231" s="377">
        <v>25</v>
      </c>
      <c r="F231" s="125"/>
      <c r="G231" s="390">
        <f t="shared" si="2"/>
        <v>0</v>
      </c>
      <c r="H231" s="214"/>
      <c r="I231" s="214"/>
      <c r="J231" s="214"/>
    </row>
    <row r="232" spans="1:10" s="15" customFormat="1" ht="25.5">
      <c r="A232" s="374" t="s">
        <v>335</v>
      </c>
      <c r="B232" s="375"/>
      <c r="C232" s="376" t="s">
        <v>315</v>
      </c>
      <c r="D232" s="110" t="s">
        <v>316</v>
      </c>
      <c r="E232" s="377">
        <v>16</v>
      </c>
      <c r="F232" s="125"/>
      <c r="G232" s="390">
        <f t="shared" si="2"/>
        <v>0</v>
      </c>
      <c r="H232" s="214"/>
      <c r="I232" s="214"/>
      <c r="J232" s="214"/>
    </row>
    <row r="233" spans="1:10" s="15" customFormat="1" ht="25.5">
      <c r="A233" s="374" t="s">
        <v>336</v>
      </c>
      <c r="B233" s="375"/>
      <c r="C233" s="376" t="s">
        <v>317</v>
      </c>
      <c r="D233" s="110" t="s">
        <v>310</v>
      </c>
      <c r="E233" s="377">
        <v>2</v>
      </c>
      <c r="F233" s="125"/>
      <c r="G233" s="390">
        <f t="shared" si="2"/>
        <v>0</v>
      </c>
      <c r="H233" s="214"/>
      <c r="I233" s="214"/>
      <c r="J233" s="214"/>
    </row>
    <row r="234" spans="1:10" s="15" customFormat="1" ht="12.75">
      <c r="A234" s="69"/>
      <c r="B234" s="98"/>
      <c r="C234" s="59"/>
      <c r="D234" s="68"/>
      <c r="F234" s="392"/>
      <c r="G234" s="162"/>
      <c r="H234" s="214"/>
      <c r="I234" s="214"/>
      <c r="J234" s="214"/>
    </row>
    <row r="235" spans="1:10" s="15" customFormat="1" ht="12.75">
      <c r="A235" s="393"/>
      <c r="B235" s="64"/>
      <c r="C235" s="198" t="s">
        <v>339</v>
      </c>
      <c r="D235" s="66"/>
      <c r="E235" s="66"/>
      <c r="F235" s="66"/>
      <c r="G235" s="151">
        <f>SUM(G214:G234)</f>
        <v>0</v>
      </c>
      <c r="H235" s="214"/>
      <c r="I235" s="214"/>
      <c r="J235" s="214"/>
    </row>
    <row r="236" spans="1:10" s="15" customFormat="1" ht="12.75">
      <c r="A236" s="343"/>
      <c r="B236" s="98"/>
      <c r="C236" s="130"/>
      <c r="D236" s="16"/>
      <c r="E236" s="60"/>
      <c r="F236" s="18"/>
      <c r="G236" s="162"/>
      <c r="H236" s="214"/>
      <c r="I236" s="214"/>
      <c r="J236" s="214"/>
    </row>
    <row r="237" spans="1:10" s="15" customFormat="1" ht="12.75">
      <c r="A237" s="343"/>
      <c r="B237" s="98"/>
      <c r="C237" s="130"/>
      <c r="D237" s="16"/>
      <c r="E237" s="60"/>
      <c r="F237" s="18"/>
      <c r="G237" s="162"/>
      <c r="H237" s="214"/>
      <c r="I237" s="214"/>
      <c r="J237" s="214"/>
    </row>
    <row r="238" spans="1:10" s="15" customFormat="1" ht="12.75">
      <c r="A238" s="343"/>
      <c r="B238" s="98"/>
      <c r="C238" s="130"/>
      <c r="D238" s="16"/>
      <c r="E238" s="60"/>
      <c r="F238" s="18"/>
      <c r="G238" s="162"/>
      <c r="H238" s="214"/>
      <c r="I238" s="214"/>
      <c r="J238" s="214"/>
    </row>
    <row r="239" spans="1:10" s="15" customFormat="1" ht="12.75">
      <c r="A239" s="343"/>
      <c r="B239" s="98"/>
      <c r="C239" s="130"/>
      <c r="D239" s="16"/>
      <c r="E239" s="60"/>
      <c r="F239" s="18"/>
      <c r="G239" s="162"/>
      <c r="H239" s="214"/>
      <c r="I239" s="214"/>
      <c r="J239" s="214"/>
    </row>
    <row r="240" spans="1:10" s="15" customFormat="1" ht="12.75">
      <c r="A240" s="343"/>
      <c r="B240" s="98"/>
      <c r="C240" s="130"/>
      <c r="D240" s="16"/>
      <c r="E240" s="60"/>
      <c r="F240" s="18"/>
      <c r="G240" s="162"/>
      <c r="H240" s="214"/>
      <c r="I240" s="214"/>
      <c r="J240" s="214"/>
    </row>
    <row r="241" spans="1:10" s="15" customFormat="1" ht="12.75">
      <c r="A241" s="343"/>
      <c r="B241" s="98"/>
      <c r="C241" s="130"/>
      <c r="D241" s="16"/>
      <c r="E241" s="60"/>
      <c r="F241" s="18"/>
      <c r="G241" s="162"/>
      <c r="H241" s="214"/>
      <c r="I241" s="214"/>
      <c r="J241" s="214"/>
    </row>
    <row r="242" spans="1:10" s="15" customFormat="1" ht="12.75">
      <c r="A242" s="343"/>
      <c r="B242" s="98"/>
      <c r="C242" s="130"/>
      <c r="D242" s="16"/>
      <c r="E242" s="60"/>
      <c r="F242" s="18"/>
      <c r="G242" s="162"/>
      <c r="H242" s="214"/>
      <c r="I242" s="214"/>
      <c r="J242" s="214"/>
    </row>
    <row r="243" spans="1:10" s="15" customFormat="1" ht="12.75">
      <c r="A243" s="343"/>
      <c r="B243" s="98"/>
      <c r="C243" s="130"/>
      <c r="D243" s="16"/>
      <c r="E243" s="60"/>
      <c r="F243" s="18"/>
      <c r="G243" s="162"/>
      <c r="H243" s="214"/>
      <c r="I243" s="214"/>
      <c r="J243" s="214"/>
    </row>
    <row r="244" spans="1:10" s="15" customFormat="1" ht="12.75">
      <c r="A244" s="343"/>
      <c r="B244" s="98"/>
      <c r="C244" s="130"/>
      <c r="D244" s="16"/>
      <c r="E244" s="60"/>
      <c r="F244" s="18"/>
      <c r="G244" s="162"/>
      <c r="H244" s="214"/>
      <c r="I244" s="214"/>
      <c r="J244" s="214"/>
    </row>
    <row r="245" spans="1:10" s="15" customFormat="1" ht="12.75">
      <c r="A245" s="343"/>
      <c r="B245" s="98"/>
      <c r="C245" s="130"/>
      <c r="D245" s="16"/>
      <c r="E245" s="60"/>
      <c r="F245" s="18"/>
      <c r="G245" s="162"/>
      <c r="H245" s="214"/>
      <c r="I245" s="214"/>
      <c r="J245" s="214"/>
    </row>
    <row r="246" spans="1:10" s="15" customFormat="1" ht="12.75">
      <c r="A246" s="343"/>
      <c r="B246" s="98"/>
      <c r="C246" s="130"/>
      <c r="D246" s="16"/>
      <c r="E246" s="60"/>
      <c r="F246" s="18"/>
      <c r="G246" s="162"/>
      <c r="H246" s="214"/>
      <c r="I246" s="214"/>
      <c r="J246" s="214"/>
    </row>
    <row r="247" spans="1:10" s="15" customFormat="1" ht="12.75">
      <c r="A247" s="343"/>
      <c r="B247" s="98"/>
      <c r="C247" s="130"/>
      <c r="D247" s="16"/>
      <c r="E247" s="60"/>
      <c r="F247" s="18"/>
      <c r="G247" s="162"/>
      <c r="H247" s="214"/>
      <c r="I247" s="214"/>
      <c r="J247" s="214"/>
    </row>
    <row r="248" spans="1:10" s="15" customFormat="1" ht="12.75">
      <c r="A248" s="343"/>
      <c r="B248" s="98"/>
      <c r="C248" s="130"/>
      <c r="D248" s="16"/>
      <c r="E248" s="60"/>
      <c r="F248" s="18"/>
      <c r="G248" s="162"/>
      <c r="H248" s="214"/>
      <c r="I248" s="214"/>
      <c r="J248" s="214"/>
    </row>
    <row r="249" spans="1:10" s="15" customFormat="1" ht="12.75">
      <c r="A249" s="343"/>
      <c r="B249" s="98"/>
      <c r="C249" s="130"/>
      <c r="D249" s="16"/>
      <c r="E249" s="60"/>
      <c r="F249" s="18"/>
      <c r="G249" s="162"/>
      <c r="H249" s="214"/>
      <c r="I249" s="214"/>
      <c r="J249" s="214"/>
    </row>
    <row r="250" spans="1:10" s="15" customFormat="1" ht="12.75">
      <c r="A250" s="343"/>
      <c r="B250" s="98"/>
      <c r="C250" s="130"/>
      <c r="D250" s="16"/>
      <c r="E250" s="60"/>
      <c r="F250" s="18"/>
      <c r="G250" s="162"/>
      <c r="H250" s="214"/>
      <c r="I250" s="214"/>
      <c r="J250" s="214"/>
    </row>
    <row r="251" spans="1:10" s="15" customFormat="1" ht="12.75">
      <c r="A251" s="343"/>
      <c r="B251" s="98"/>
      <c r="C251" s="130"/>
      <c r="D251" s="16"/>
      <c r="E251" s="60"/>
      <c r="F251" s="18"/>
      <c r="G251" s="162"/>
      <c r="H251" s="214"/>
      <c r="I251" s="214"/>
      <c r="J251" s="214"/>
    </row>
    <row r="252" spans="1:10" s="15" customFormat="1" ht="12.75">
      <c r="A252" s="343"/>
      <c r="B252" s="98"/>
      <c r="C252" s="130"/>
      <c r="D252" s="16"/>
      <c r="E252" s="60"/>
      <c r="F252" s="18"/>
      <c r="G252" s="162"/>
      <c r="H252" s="214"/>
      <c r="I252" s="214"/>
      <c r="J252" s="214"/>
    </row>
    <row r="253" spans="1:10" s="15" customFormat="1" ht="12.75">
      <c r="A253" s="343"/>
      <c r="B253" s="98"/>
      <c r="C253" s="130"/>
      <c r="D253" s="16"/>
      <c r="E253" s="60"/>
      <c r="F253" s="18"/>
      <c r="G253" s="162"/>
      <c r="H253" s="214"/>
      <c r="I253" s="214"/>
      <c r="J253" s="214"/>
    </row>
    <row r="254" spans="1:10" s="15" customFormat="1" ht="12.75">
      <c r="A254" s="343"/>
      <c r="B254" s="98"/>
      <c r="C254" s="130"/>
      <c r="D254" s="16"/>
      <c r="E254" s="60"/>
      <c r="F254" s="18"/>
      <c r="G254" s="162"/>
      <c r="H254" s="214"/>
      <c r="I254" s="214"/>
      <c r="J254" s="214"/>
    </row>
    <row r="255" spans="1:10" s="15" customFormat="1" ht="12.75">
      <c r="A255" s="343"/>
      <c r="B255" s="98"/>
      <c r="C255" s="130"/>
      <c r="D255" s="16"/>
      <c r="E255" s="60"/>
      <c r="F255" s="18"/>
      <c r="G255" s="162"/>
      <c r="H255" s="214"/>
      <c r="I255" s="214"/>
      <c r="J255" s="214"/>
    </row>
    <row r="256" spans="1:10" s="15" customFormat="1" ht="12.75">
      <c r="A256" s="343"/>
      <c r="B256" s="98"/>
      <c r="C256" s="130"/>
      <c r="D256" s="16"/>
      <c r="E256" s="60"/>
      <c r="F256" s="18"/>
      <c r="G256" s="162"/>
      <c r="H256" s="214"/>
      <c r="I256" s="214"/>
      <c r="J256" s="214"/>
    </row>
    <row r="257" spans="1:10" s="15" customFormat="1" ht="12.75">
      <c r="A257" s="343"/>
      <c r="B257" s="98"/>
      <c r="C257" s="130"/>
      <c r="D257" s="16"/>
      <c r="E257" s="60"/>
      <c r="F257" s="18"/>
      <c r="G257" s="162"/>
      <c r="H257" s="214"/>
      <c r="I257" s="214"/>
      <c r="J257" s="214"/>
    </row>
    <row r="258" spans="1:10" s="15" customFormat="1" ht="12.75">
      <c r="A258" s="343"/>
      <c r="B258" s="98"/>
      <c r="C258" s="130"/>
      <c r="D258" s="16"/>
      <c r="E258" s="60"/>
      <c r="F258" s="18"/>
      <c r="G258" s="162"/>
      <c r="H258" s="214"/>
      <c r="I258" s="214"/>
      <c r="J258" s="214"/>
    </row>
    <row r="259" spans="1:10" s="15" customFormat="1" ht="12.75">
      <c r="A259" s="343"/>
      <c r="B259" s="98"/>
      <c r="C259" s="130"/>
      <c r="D259" s="16"/>
      <c r="E259" s="60"/>
      <c r="F259" s="18"/>
      <c r="G259" s="162"/>
      <c r="H259" s="214"/>
      <c r="I259" s="214"/>
      <c r="J259" s="214"/>
    </row>
    <row r="260" spans="1:10" s="15" customFormat="1" ht="12.75">
      <c r="A260" s="343"/>
      <c r="B260" s="98"/>
      <c r="C260" s="130"/>
      <c r="D260" s="16"/>
      <c r="E260" s="60"/>
      <c r="F260" s="18"/>
      <c r="G260" s="162"/>
      <c r="H260" s="214"/>
      <c r="I260" s="214"/>
      <c r="J260" s="214"/>
    </row>
    <row r="261" spans="1:10" s="15" customFormat="1" ht="12.75">
      <c r="A261" s="343"/>
      <c r="B261" s="98"/>
      <c r="C261" s="130"/>
      <c r="D261" s="16"/>
      <c r="E261" s="60"/>
      <c r="F261" s="18"/>
      <c r="G261" s="162"/>
      <c r="H261" s="214"/>
      <c r="I261" s="214"/>
      <c r="J261" s="214"/>
    </row>
    <row r="262" spans="1:10" s="15" customFormat="1" ht="12.75">
      <c r="A262" s="343"/>
      <c r="B262" s="98"/>
      <c r="C262" s="130"/>
      <c r="D262" s="16"/>
      <c r="E262" s="60"/>
      <c r="F262" s="18"/>
      <c r="G262" s="162"/>
      <c r="H262" s="214"/>
      <c r="I262" s="214"/>
      <c r="J262" s="214"/>
    </row>
    <row r="263" spans="1:10" s="15" customFormat="1" ht="12.75">
      <c r="A263" s="343"/>
      <c r="B263" s="98"/>
      <c r="C263" s="130"/>
      <c r="D263" s="16"/>
      <c r="E263" s="60"/>
      <c r="F263" s="18"/>
      <c r="G263" s="162"/>
      <c r="H263" s="214"/>
      <c r="I263" s="214"/>
      <c r="J263" s="214"/>
    </row>
    <row r="264" spans="1:10" s="15" customFormat="1" ht="12.75">
      <c r="A264" s="343"/>
      <c r="B264" s="98"/>
      <c r="C264" s="130"/>
      <c r="D264" s="16"/>
      <c r="E264" s="60"/>
      <c r="F264" s="18"/>
      <c r="G264" s="162"/>
      <c r="H264" s="214"/>
      <c r="I264" s="214"/>
      <c r="J264" s="214"/>
    </row>
    <row r="265" spans="1:10" s="15" customFormat="1" ht="12.75">
      <c r="A265" s="343"/>
      <c r="B265" s="98"/>
      <c r="C265" s="130"/>
      <c r="D265" s="16"/>
      <c r="E265" s="60"/>
      <c r="F265" s="18"/>
      <c r="G265" s="162"/>
      <c r="H265" s="214"/>
      <c r="I265" s="214"/>
      <c r="J265" s="214"/>
    </row>
    <row r="266" spans="1:10" s="15" customFormat="1" ht="12.75">
      <c r="A266" s="343"/>
      <c r="B266" s="98"/>
      <c r="C266" s="130"/>
      <c r="D266" s="16"/>
      <c r="E266" s="60"/>
      <c r="F266" s="18"/>
      <c r="G266" s="162"/>
      <c r="H266" s="214"/>
      <c r="I266" s="214"/>
      <c r="J266" s="214"/>
    </row>
    <row r="267" spans="1:10" s="15" customFormat="1" ht="12.75">
      <c r="A267" s="343"/>
      <c r="B267" s="98"/>
      <c r="C267" s="130"/>
      <c r="D267" s="16"/>
      <c r="E267" s="60"/>
      <c r="F267" s="18"/>
      <c r="G267" s="162"/>
      <c r="H267" s="214"/>
      <c r="I267" s="214"/>
      <c r="J267" s="214"/>
    </row>
    <row r="268" spans="1:10" s="15" customFormat="1" ht="12.75">
      <c r="A268" s="343"/>
      <c r="B268" s="98"/>
      <c r="C268" s="130"/>
      <c r="D268" s="16"/>
      <c r="E268" s="60"/>
      <c r="F268" s="18"/>
      <c r="G268" s="162"/>
      <c r="H268" s="214"/>
      <c r="I268" s="214"/>
      <c r="J268" s="214"/>
    </row>
    <row r="269" spans="1:10" s="15" customFormat="1" ht="12.75">
      <c r="A269" s="343"/>
      <c r="B269" s="98"/>
      <c r="C269" s="130"/>
      <c r="D269" s="16"/>
      <c r="E269" s="60"/>
      <c r="F269" s="18"/>
      <c r="G269" s="162"/>
      <c r="H269" s="214"/>
      <c r="I269" s="214"/>
      <c r="J269" s="214"/>
    </row>
    <row r="270" spans="1:10" s="15" customFormat="1" ht="12.75">
      <c r="A270" s="343"/>
      <c r="B270" s="98"/>
      <c r="C270" s="130"/>
      <c r="D270" s="16"/>
      <c r="E270" s="60"/>
      <c r="F270" s="18"/>
      <c r="G270" s="162"/>
      <c r="H270" s="214"/>
      <c r="I270" s="214"/>
      <c r="J270" s="214"/>
    </row>
    <row r="271" spans="1:10" s="15" customFormat="1" ht="12.75">
      <c r="A271" s="343"/>
      <c r="B271" s="98"/>
      <c r="C271" s="130"/>
      <c r="D271" s="16"/>
      <c r="E271" s="60"/>
      <c r="F271" s="18"/>
      <c r="G271" s="162"/>
      <c r="H271" s="214"/>
      <c r="I271" s="214"/>
      <c r="J271" s="214"/>
    </row>
    <row r="272" spans="1:7" ht="12.75">
      <c r="A272" s="343"/>
      <c r="B272" s="98"/>
      <c r="C272" s="130"/>
      <c r="D272" s="16"/>
      <c r="E272" s="60"/>
      <c r="F272" s="18"/>
      <c r="G272" s="162"/>
    </row>
    <row r="273" spans="1:7" ht="12.75">
      <c r="A273" s="343"/>
      <c r="B273" s="98"/>
      <c r="C273" s="130"/>
      <c r="D273" s="16"/>
      <c r="E273" s="60"/>
      <c r="F273" s="18"/>
      <c r="G273" s="162"/>
    </row>
    <row r="274" spans="1:7" ht="12.75">
      <c r="A274" s="343"/>
      <c r="B274" s="98"/>
      <c r="C274" s="130"/>
      <c r="D274" s="16"/>
      <c r="E274" s="60"/>
      <c r="F274" s="18"/>
      <c r="G274" s="162"/>
    </row>
    <row r="275" spans="1:7" ht="12.75">
      <c r="A275" s="343"/>
      <c r="B275" s="98"/>
      <c r="C275" s="130"/>
      <c r="D275" s="16"/>
      <c r="E275" s="60"/>
      <c r="F275" s="18"/>
      <c r="G275" s="162"/>
    </row>
    <row r="276" spans="1:7" ht="12.75">
      <c r="A276" s="343"/>
      <c r="B276" s="98"/>
      <c r="C276" s="130"/>
      <c r="D276" s="16"/>
      <c r="E276" s="60"/>
      <c r="F276" s="18"/>
      <c r="G276" s="162"/>
    </row>
    <row r="277" spans="1:7" ht="12.75">
      <c r="A277" s="343"/>
      <c r="B277" s="98"/>
      <c r="C277" s="130"/>
      <c r="D277" s="16"/>
      <c r="E277" s="60"/>
      <c r="F277" s="18"/>
      <c r="G277" s="162"/>
    </row>
    <row r="278" spans="1:7" ht="12.75">
      <c r="A278" s="343"/>
      <c r="B278" s="98"/>
      <c r="C278" s="130"/>
      <c r="D278" s="16"/>
      <c r="E278" s="60"/>
      <c r="F278" s="18"/>
      <c r="G278" s="162"/>
    </row>
    <row r="279" spans="1:7" ht="12.75">
      <c r="A279" s="343"/>
      <c r="B279" s="98"/>
      <c r="C279" s="130"/>
      <c r="D279" s="16"/>
      <c r="E279" s="60"/>
      <c r="F279" s="18"/>
      <c r="G279" s="162"/>
    </row>
    <row r="280" spans="1:7" ht="12.75">
      <c r="A280" s="343"/>
      <c r="B280" s="98"/>
      <c r="C280" s="130"/>
      <c r="D280" s="16"/>
      <c r="E280" s="60"/>
      <c r="F280" s="18"/>
      <c r="G280" s="162"/>
    </row>
    <row r="281" spans="1:7" ht="12.75">
      <c r="A281" s="343"/>
      <c r="B281" s="98"/>
      <c r="C281" s="130"/>
      <c r="D281" s="16"/>
      <c r="E281" s="60"/>
      <c r="F281" s="18"/>
      <c r="G281" s="162"/>
    </row>
    <row r="282" spans="1:7" ht="12.75">
      <c r="A282" s="343"/>
      <c r="B282" s="98"/>
      <c r="C282" s="130"/>
      <c r="D282" s="16"/>
      <c r="E282" s="60"/>
      <c r="F282" s="18"/>
      <c r="G282" s="162"/>
    </row>
    <row r="283" spans="1:7" ht="12.75">
      <c r="A283" s="343"/>
      <c r="B283" s="98"/>
      <c r="C283" s="130"/>
      <c r="D283" s="16"/>
      <c r="E283" s="60"/>
      <c r="F283" s="18"/>
      <c r="G283" s="162"/>
    </row>
    <row r="284" spans="1:7" ht="12.75">
      <c r="A284" s="343"/>
      <c r="B284" s="98"/>
      <c r="C284" s="130"/>
      <c r="D284" s="16"/>
      <c r="E284" s="60"/>
      <c r="F284" s="18"/>
      <c r="G284" s="162"/>
    </row>
    <row r="285" spans="1:7" ht="12.75">
      <c r="A285" s="343"/>
      <c r="B285" s="98"/>
      <c r="C285" s="130"/>
      <c r="D285" s="16"/>
      <c r="E285" s="60"/>
      <c r="F285" s="18"/>
      <c r="G285" s="162"/>
    </row>
    <row r="286" spans="1:7" ht="12.75">
      <c r="A286" s="343"/>
      <c r="B286" s="98"/>
      <c r="C286" s="130"/>
      <c r="D286" s="16"/>
      <c r="E286" s="60"/>
      <c r="F286" s="18"/>
      <c r="G286" s="162"/>
    </row>
    <row r="287" spans="1:7" ht="12.75">
      <c r="A287" s="343"/>
      <c r="B287" s="98"/>
      <c r="C287" s="130"/>
      <c r="D287" s="16"/>
      <c r="E287" s="60"/>
      <c r="F287" s="18"/>
      <c r="G287" s="162"/>
    </row>
    <row r="288" spans="1:7" ht="12.75">
      <c r="A288" s="343"/>
      <c r="B288" s="98"/>
      <c r="C288" s="130"/>
      <c r="D288" s="16"/>
      <c r="E288" s="60"/>
      <c r="F288" s="18"/>
      <c r="G288" s="162"/>
    </row>
    <row r="289" spans="1:7" ht="12.75">
      <c r="A289" s="343"/>
      <c r="B289" s="98"/>
      <c r="C289" s="130"/>
      <c r="D289" s="16"/>
      <c r="E289" s="60"/>
      <c r="F289" s="18"/>
      <c r="G289" s="162"/>
    </row>
    <row r="290" spans="1:7" ht="12.75">
      <c r="A290" s="343"/>
      <c r="B290" s="98"/>
      <c r="C290" s="130"/>
      <c r="D290" s="16"/>
      <c r="E290" s="60"/>
      <c r="F290" s="18"/>
      <c r="G290" s="162"/>
    </row>
    <row r="291" spans="1:7" ht="12.75">
      <c r="A291" s="343"/>
      <c r="B291" s="98"/>
      <c r="C291" s="130"/>
      <c r="D291" s="16"/>
      <c r="E291" s="60"/>
      <c r="F291" s="18"/>
      <c r="G291" s="162"/>
    </row>
    <row r="292" spans="1:7" ht="12.75">
      <c r="A292" s="343"/>
      <c r="B292" s="98"/>
      <c r="C292" s="130"/>
      <c r="D292" s="16"/>
      <c r="E292" s="60"/>
      <c r="F292" s="18"/>
      <c r="G292" s="162"/>
    </row>
    <row r="293" spans="1:7" ht="12.75">
      <c r="A293" s="343"/>
      <c r="B293" s="98"/>
      <c r="C293" s="130"/>
      <c r="D293" s="16"/>
      <c r="E293" s="60"/>
      <c r="F293" s="18"/>
      <c r="G293" s="162"/>
    </row>
    <row r="294" spans="1:7" ht="12.75">
      <c r="A294" s="343"/>
      <c r="B294" s="98"/>
      <c r="C294" s="130"/>
      <c r="D294" s="16"/>
      <c r="E294" s="60"/>
      <c r="F294" s="18"/>
      <c r="G294" s="162"/>
    </row>
    <row r="295" spans="1:7" ht="12.75">
      <c r="A295" s="343"/>
      <c r="B295" s="98"/>
      <c r="C295" s="130"/>
      <c r="D295" s="16"/>
      <c r="E295" s="60"/>
      <c r="F295" s="18"/>
      <c r="G295" s="162"/>
    </row>
    <row r="296" spans="1:7" ht="12.75">
      <c r="A296" s="343"/>
      <c r="B296" s="98"/>
      <c r="C296" s="130"/>
      <c r="D296" s="16"/>
      <c r="E296" s="60"/>
      <c r="F296" s="18"/>
      <c r="G296" s="162"/>
    </row>
    <row r="297" spans="1:7" ht="12.75">
      <c r="A297" s="343"/>
      <c r="B297" s="98"/>
      <c r="C297" s="130"/>
      <c r="D297" s="16"/>
      <c r="E297" s="60"/>
      <c r="F297" s="18"/>
      <c r="G297" s="162"/>
    </row>
    <row r="298" spans="1:7" ht="12.75">
      <c r="A298" s="343"/>
      <c r="B298" s="98"/>
      <c r="C298" s="130"/>
      <c r="D298" s="16"/>
      <c r="E298" s="60"/>
      <c r="F298" s="18"/>
      <c r="G298" s="162"/>
    </row>
    <row r="299" spans="1:7" ht="12.75">
      <c r="A299" s="343"/>
      <c r="B299" s="98"/>
      <c r="C299" s="130"/>
      <c r="D299" s="16"/>
      <c r="E299" s="60"/>
      <c r="F299" s="18"/>
      <c r="G299" s="162"/>
    </row>
    <row r="300" spans="1:7" ht="12.75">
      <c r="A300" s="343"/>
      <c r="B300" s="98"/>
      <c r="C300" s="130"/>
      <c r="D300" s="16"/>
      <c r="E300" s="60"/>
      <c r="F300" s="18"/>
      <c r="G300" s="162"/>
    </row>
    <row r="301" spans="1:7" ht="12.75">
      <c r="A301" s="343"/>
      <c r="B301" s="98"/>
      <c r="C301" s="130"/>
      <c r="D301" s="16"/>
      <c r="E301" s="60"/>
      <c r="F301" s="18"/>
      <c r="G301" s="162"/>
    </row>
    <row r="302" spans="1:7" ht="12.75">
      <c r="A302" s="343"/>
      <c r="B302" s="98"/>
      <c r="C302" s="130"/>
      <c r="D302" s="16"/>
      <c r="E302" s="60"/>
      <c r="F302" s="18"/>
      <c r="G302" s="162"/>
    </row>
    <row r="303" spans="1:7" ht="12.75">
      <c r="A303" s="343"/>
      <c r="B303" s="98"/>
      <c r="C303" s="130"/>
      <c r="D303" s="16"/>
      <c r="E303" s="60"/>
      <c r="F303" s="18"/>
      <c r="G303" s="162"/>
    </row>
    <row r="304" spans="1:7" ht="12.75">
      <c r="A304" s="343"/>
      <c r="B304" s="98"/>
      <c r="C304" s="130"/>
      <c r="D304" s="16"/>
      <c r="E304" s="60"/>
      <c r="F304" s="18"/>
      <c r="G304" s="162"/>
    </row>
    <row r="305" spans="1:7" ht="12.75">
      <c r="A305" s="343"/>
      <c r="B305" s="98"/>
      <c r="C305" s="130"/>
      <c r="D305" s="16"/>
      <c r="E305" s="60"/>
      <c r="F305" s="18"/>
      <c r="G305" s="162"/>
    </row>
    <row r="306" spans="1:7" ht="12.75">
      <c r="A306" s="343"/>
      <c r="B306" s="98"/>
      <c r="C306" s="130"/>
      <c r="D306" s="16"/>
      <c r="E306" s="60"/>
      <c r="F306" s="18"/>
      <c r="G306" s="162"/>
    </row>
    <row r="307" spans="1:7" ht="12.75">
      <c r="A307" s="343"/>
      <c r="B307" s="98"/>
      <c r="C307" s="130"/>
      <c r="D307" s="16"/>
      <c r="E307" s="60"/>
      <c r="F307" s="18"/>
      <c r="G307" s="162"/>
    </row>
    <row r="308" spans="1:7" ht="12.75">
      <c r="A308" s="343"/>
      <c r="B308" s="98"/>
      <c r="C308" s="130"/>
      <c r="D308" s="16"/>
      <c r="E308" s="60"/>
      <c r="F308" s="18"/>
      <c r="G308" s="162"/>
    </row>
    <row r="309" spans="1:7" ht="12.75">
      <c r="A309" s="343"/>
      <c r="B309" s="98"/>
      <c r="C309" s="130"/>
      <c r="D309" s="16"/>
      <c r="E309" s="60"/>
      <c r="F309" s="18"/>
      <c r="G309" s="162"/>
    </row>
    <row r="310" spans="1:7" ht="12.75">
      <c r="A310" s="343"/>
      <c r="B310" s="98"/>
      <c r="C310" s="130"/>
      <c r="D310" s="16"/>
      <c r="E310" s="60"/>
      <c r="F310" s="18"/>
      <c r="G310" s="162"/>
    </row>
    <row r="311" spans="1:7" ht="12.75">
      <c r="A311" s="343"/>
      <c r="B311" s="98"/>
      <c r="C311" s="130"/>
      <c r="D311" s="16"/>
      <c r="E311" s="60"/>
      <c r="F311" s="18"/>
      <c r="G311" s="162"/>
    </row>
    <row r="312" spans="1:7" ht="12.75">
      <c r="A312" s="343"/>
      <c r="B312" s="98"/>
      <c r="C312" s="130"/>
      <c r="D312" s="16"/>
      <c r="E312" s="60"/>
      <c r="F312" s="18"/>
      <c r="G312" s="162"/>
    </row>
    <row r="313" spans="1:7" ht="12.75">
      <c r="A313" s="343"/>
      <c r="B313" s="98"/>
      <c r="C313" s="130"/>
      <c r="D313" s="16"/>
      <c r="E313" s="60"/>
      <c r="F313" s="18"/>
      <c r="G313" s="162"/>
    </row>
    <row r="314" spans="1:7" ht="12.75">
      <c r="A314" s="343"/>
      <c r="B314" s="98"/>
      <c r="C314" s="130"/>
      <c r="D314" s="16"/>
      <c r="E314" s="60"/>
      <c r="F314" s="18"/>
      <c r="G314" s="162"/>
    </row>
    <row r="315" spans="1:7" ht="12.75">
      <c r="A315" s="343"/>
      <c r="B315" s="98"/>
      <c r="C315" s="130"/>
      <c r="D315" s="16"/>
      <c r="E315" s="60"/>
      <c r="F315" s="18"/>
      <c r="G315" s="162"/>
    </row>
    <row r="316" spans="1:7" ht="12.75">
      <c r="A316" s="343"/>
      <c r="B316" s="98"/>
      <c r="C316" s="130"/>
      <c r="D316" s="16"/>
      <c r="E316" s="60"/>
      <c r="F316" s="18"/>
      <c r="G316" s="162"/>
    </row>
    <row r="317" spans="1:7" ht="12.75">
      <c r="A317" s="343"/>
      <c r="B317" s="98"/>
      <c r="C317" s="130"/>
      <c r="D317" s="16"/>
      <c r="E317" s="60"/>
      <c r="F317" s="18"/>
      <c r="G317" s="162"/>
    </row>
    <row r="318" spans="1:7" ht="12.75">
      <c r="A318" s="343"/>
      <c r="B318" s="98"/>
      <c r="C318" s="130"/>
      <c r="D318" s="16"/>
      <c r="E318" s="60"/>
      <c r="F318" s="18"/>
      <c r="G318" s="162"/>
    </row>
    <row r="319" spans="1:7" ht="12.75">
      <c r="A319" s="343"/>
      <c r="B319" s="98"/>
      <c r="C319" s="130"/>
      <c r="D319" s="16"/>
      <c r="E319" s="60"/>
      <c r="F319" s="18"/>
      <c r="G319" s="162"/>
    </row>
    <row r="320" spans="1:7" ht="12.75">
      <c r="A320" s="343"/>
      <c r="B320" s="98"/>
      <c r="C320" s="130"/>
      <c r="D320" s="16"/>
      <c r="E320" s="60"/>
      <c r="F320" s="18"/>
      <c r="G320" s="162"/>
    </row>
    <row r="321" spans="1:7" ht="12.75">
      <c r="A321" s="343"/>
      <c r="B321" s="98"/>
      <c r="C321" s="130"/>
      <c r="D321" s="16"/>
      <c r="E321" s="60"/>
      <c r="F321" s="18"/>
      <c r="G321" s="162"/>
    </row>
    <row r="322" spans="1:7" ht="12.75">
      <c r="A322" s="343"/>
      <c r="B322" s="98"/>
      <c r="C322" s="130"/>
      <c r="D322" s="16"/>
      <c r="E322" s="60"/>
      <c r="F322" s="18"/>
      <c r="G322" s="162"/>
    </row>
    <row r="323" spans="1:7" ht="12.75">
      <c r="A323" s="343"/>
      <c r="B323" s="98"/>
      <c r="C323" s="130"/>
      <c r="D323" s="16"/>
      <c r="E323" s="60"/>
      <c r="F323" s="18"/>
      <c r="G323" s="162"/>
    </row>
    <row r="324" spans="1:7" ht="12.75">
      <c r="A324" s="343"/>
      <c r="B324" s="98"/>
      <c r="C324" s="130"/>
      <c r="D324" s="16"/>
      <c r="E324" s="60"/>
      <c r="F324" s="18"/>
      <c r="G324" s="162"/>
    </row>
    <row r="325" spans="1:7" ht="12.75">
      <c r="A325" s="343"/>
      <c r="B325" s="98"/>
      <c r="C325" s="130"/>
      <c r="D325" s="16"/>
      <c r="E325" s="60"/>
      <c r="F325" s="18"/>
      <c r="G325" s="162"/>
    </row>
    <row r="326" spans="1:7" ht="12.75">
      <c r="A326" s="343"/>
      <c r="B326" s="98"/>
      <c r="C326" s="130"/>
      <c r="D326" s="16"/>
      <c r="E326" s="60"/>
      <c r="F326" s="18"/>
      <c r="G326" s="162"/>
    </row>
    <row r="327" spans="1:7" ht="12.75">
      <c r="A327" s="343"/>
      <c r="B327" s="98"/>
      <c r="C327" s="130"/>
      <c r="D327" s="16"/>
      <c r="E327" s="60"/>
      <c r="F327" s="18"/>
      <c r="G327" s="162"/>
    </row>
    <row r="328" spans="1:7" ht="12.75">
      <c r="A328" s="343"/>
      <c r="B328" s="98"/>
      <c r="C328" s="130"/>
      <c r="D328" s="16"/>
      <c r="E328" s="60"/>
      <c r="F328" s="18"/>
      <c r="G328" s="162"/>
    </row>
    <row r="329" spans="1:7" ht="12.75">
      <c r="A329" s="343"/>
      <c r="B329" s="98"/>
      <c r="C329" s="130"/>
      <c r="D329" s="16"/>
      <c r="E329" s="60"/>
      <c r="F329" s="18"/>
      <c r="G329" s="162"/>
    </row>
    <row r="330" spans="1:7" ht="12.75">
      <c r="A330" s="343"/>
      <c r="B330" s="98"/>
      <c r="C330" s="130"/>
      <c r="D330" s="16"/>
      <c r="E330" s="60"/>
      <c r="F330" s="18"/>
      <c r="G330" s="162"/>
    </row>
    <row r="331" spans="1:7" ht="12.75">
      <c r="A331" s="343"/>
      <c r="B331" s="98"/>
      <c r="C331" s="130"/>
      <c r="D331" s="16"/>
      <c r="E331" s="60"/>
      <c r="F331" s="18"/>
      <c r="G331" s="162"/>
    </row>
    <row r="332" spans="1:7" ht="12.75">
      <c r="A332" s="343"/>
      <c r="B332" s="98"/>
      <c r="C332" s="130"/>
      <c r="D332" s="16"/>
      <c r="E332" s="60"/>
      <c r="F332" s="18"/>
      <c r="G332" s="162"/>
    </row>
    <row r="333" spans="1:7" ht="12.75">
      <c r="A333" s="343"/>
      <c r="B333" s="98"/>
      <c r="C333" s="130"/>
      <c r="D333" s="16"/>
      <c r="E333" s="60"/>
      <c r="F333" s="18"/>
      <c r="G333" s="162"/>
    </row>
    <row r="334" spans="1:7" ht="12.75">
      <c r="A334" s="343"/>
      <c r="B334" s="98"/>
      <c r="C334" s="130"/>
      <c r="D334" s="16"/>
      <c r="E334" s="60"/>
      <c r="F334" s="18"/>
      <c r="G334" s="162"/>
    </row>
    <row r="335" spans="1:7" ht="12.75">
      <c r="A335" s="343"/>
      <c r="B335" s="98"/>
      <c r="C335" s="130"/>
      <c r="D335" s="16"/>
      <c r="E335" s="60"/>
      <c r="F335" s="18"/>
      <c r="G335" s="162"/>
    </row>
    <row r="336" spans="1:7" ht="12.75">
      <c r="A336" s="343"/>
      <c r="B336" s="98"/>
      <c r="C336" s="130"/>
      <c r="D336" s="16"/>
      <c r="E336" s="60"/>
      <c r="F336" s="18"/>
      <c r="G336" s="162"/>
    </row>
    <row r="337" spans="1:7" ht="12.75">
      <c r="A337" s="343"/>
      <c r="B337" s="98"/>
      <c r="C337" s="130"/>
      <c r="D337" s="16"/>
      <c r="E337" s="60"/>
      <c r="F337" s="18"/>
      <c r="G337" s="162"/>
    </row>
    <row r="338" spans="1:7" ht="12.75">
      <c r="A338" s="343"/>
      <c r="B338" s="98"/>
      <c r="C338" s="130"/>
      <c r="D338" s="16"/>
      <c r="E338" s="60"/>
      <c r="F338" s="18"/>
      <c r="G338" s="162"/>
    </row>
    <row r="339" spans="1:7" ht="12.75">
      <c r="A339" s="343"/>
      <c r="B339" s="98"/>
      <c r="C339" s="130"/>
      <c r="D339" s="16"/>
      <c r="E339" s="60"/>
      <c r="F339" s="18"/>
      <c r="G339" s="162"/>
    </row>
    <row r="340" spans="1:7" ht="12.75">
      <c r="A340" s="343"/>
      <c r="B340" s="98"/>
      <c r="C340" s="130"/>
      <c r="D340" s="16"/>
      <c r="E340" s="60"/>
      <c r="F340" s="18"/>
      <c r="G340" s="162"/>
    </row>
    <row r="341" spans="1:7" ht="12.75">
      <c r="A341" s="343"/>
      <c r="B341" s="98"/>
      <c r="C341" s="130"/>
      <c r="D341" s="16"/>
      <c r="E341" s="60"/>
      <c r="F341" s="18"/>
      <c r="G341" s="162"/>
    </row>
    <row r="342" spans="1:7" ht="12.75">
      <c r="A342" s="343"/>
      <c r="B342" s="98"/>
      <c r="C342" s="130"/>
      <c r="D342" s="16"/>
      <c r="E342" s="60"/>
      <c r="F342" s="18"/>
      <c r="G342" s="162"/>
    </row>
    <row r="343" spans="1:7" ht="12.75">
      <c r="A343" s="343"/>
      <c r="B343" s="98"/>
      <c r="C343" s="130"/>
      <c r="D343" s="16"/>
      <c r="E343" s="60"/>
      <c r="F343" s="18"/>
      <c r="G343" s="162"/>
    </row>
    <row r="344" spans="1:7" ht="12.75">
      <c r="A344" s="343"/>
      <c r="B344" s="98"/>
      <c r="C344" s="130"/>
      <c r="D344" s="16"/>
      <c r="E344" s="60"/>
      <c r="F344" s="18"/>
      <c r="G344" s="162"/>
    </row>
    <row r="345" spans="1:7" ht="12.75">
      <c r="A345" s="343"/>
      <c r="B345" s="98"/>
      <c r="C345" s="130"/>
      <c r="D345" s="16"/>
      <c r="E345" s="60"/>
      <c r="F345" s="18"/>
      <c r="G345" s="162"/>
    </row>
    <row r="346" spans="1:7" ht="12.75">
      <c r="A346" s="343"/>
      <c r="B346" s="98"/>
      <c r="C346" s="130"/>
      <c r="D346" s="16"/>
      <c r="E346" s="60"/>
      <c r="F346" s="18"/>
      <c r="G346" s="162"/>
    </row>
    <row r="347" spans="1:7" ht="12.75">
      <c r="A347" s="343"/>
      <c r="B347" s="98"/>
      <c r="C347" s="130"/>
      <c r="D347" s="16"/>
      <c r="E347" s="60"/>
      <c r="F347" s="18"/>
      <c r="G347" s="162"/>
    </row>
    <row r="348" spans="1:7" ht="12.75">
      <c r="A348" s="343"/>
      <c r="B348" s="98"/>
      <c r="C348" s="130"/>
      <c r="D348" s="16"/>
      <c r="E348" s="60"/>
      <c r="F348" s="18"/>
      <c r="G348" s="162"/>
    </row>
    <row r="349" spans="1:7" ht="12.75">
      <c r="A349" s="343"/>
      <c r="B349" s="98"/>
      <c r="C349" s="130"/>
      <c r="D349" s="16"/>
      <c r="E349" s="60"/>
      <c r="F349" s="18"/>
      <c r="G349" s="162"/>
    </row>
    <row r="350" spans="1:7" ht="12.75">
      <c r="A350" s="343"/>
      <c r="B350" s="98"/>
      <c r="C350" s="130"/>
      <c r="D350" s="16"/>
      <c r="E350" s="60"/>
      <c r="F350" s="18"/>
      <c r="G350" s="162"/>
    </row>
    <row r="351" spans="1:7" ht="12.75">
      <c r="A351" s="343"/>
      <c r="B351" s="98"/>
      <c r="C351" s="130"/>
      <c r="D351" s="16"/>
      <c r="E351" s="60"/>
      <c r="F351" s="18"/>
      <c r="G351" s="162"/>
    </row>
    <row r="352" spans="1:7" ht="12.75">
      <c r="A352" s="343"/>
      <c r="B352" s="98"/>
      <c r="C352" s="130"/>
      <c r="D352" s="16"/>
      <c r="E352" s="60"/>
      <c r="F352" s="18"/>
      <c r="G352" s="162"/>
    </row>
    <row r="353" spans="1:7" ht="12.75">
      <c r="A353" s="343"/>
      <c r="B353" s="98"/>
      <c r="C353" s="130"/>
      <c r="D353" s="16"/>
      <c r="E353" s="60"/>
      <c r="F353" s="18"/>
      <c r="G353" s="162"/>
    </row>
    <row r="354" spans="1:7" ht="12.75">
      <c r="A354" s="343"/>
      <c r="B354" s="98"/>
      <c r="C354" s="130"/>
      <c r="D354" s="16"/>
      <c r="E354" s="60"/>
      <c r="F354" s="18"/>
      <c r="G354" s="162"/>
    </row>
    <row r="355" spans="1:7" ht="12.75">
      <c r="A355" s="343"/>
      <c r="B355" s="98"/>
      <c r="C355" s="130"/>
      <c r="D355" s="16"/>
      <c r="E355" s="60"/>
      <c r="F355" s="18"/>
      <c r="G355" s="162"/>
    </row>
    <row r="356" spans="1:7" ht="12.75">
      <c r="A356" s="343"/>
      <c r="B356" s="98"/>
      <c r="C356" s="130"/>
      <c r="D356" s="16"/>
      <c r="E356" s="60"/>
      <c r="F356" s="18"/>
      <c r="G356" s="162"/>
    </row>
    <row r="357" spans="1:7" ht="12.75">
      <c r="A357" s="343"/>
      <c r="B357" s="98"/>
      <c r="C357" s="130"/>
      <c r="D357" s="16"/>
      <c r="E357" s="60"/>
      <c r="F357" s="18"/>
      <c r="G357" s="162"/>
    </row>
    <row r="358" spans="1:7" ht="12.75">
      <c r="A358" s="343"/>
      <c r="B358" s="98"/>
      <c r="C358" s="130"/>
      <c r="D358" s="16"/>
      <c r="E358" s="60"/>
      <c r="F358" s="18"/>
      <c r="G358" s="162"/>
    </row>
    <row r="359" spans="1:7" ht="12.75">
      <c r="A359" s="343"/>
      <c r="B359" s="98"/>
      <c r="C359" s="130"/>
      <c r="D359" s="16"/>
      <c r="E359" s="60"/>
      <c r="F359" s="18"/>
      <c r="G359" s="162"/>
    </row>
    <row r="360" spans="1:7" ht="12.75">
      <c r="A360" s="343"/>
      <c r="B360" s="98"/>
      <c r="C360" s="130"/>
      <c r="D360" s="16"/>
      <c r="E360" s="60"/>
      <c r="F360" s="18"/>
      <c r="G360" s="162"/>
    </row>
    <row r="361" spans="1:7" ht="12.75">
      <c r="A361" s="343"/>
      <c r="B361" s="98"/>
      <c r="C361" s="130"/>
      <c r="D361" s="16"/>
      <c r="E361" s="60"/>
      <c r="F361" s="18"/>
      <c r="G361" s="162"/>
    </row>
    <row r="362" spans="1:7" ht="12.75">
      <c r="A362" s="343"/>
      <c r="B362" s="98"/>
      <c r="C362" s="130"/>
      <c r="D362" s="16"/>
      <c r="E362" s="60"/>
      <c r="F362" s="18"/>
      <c r="G362" s="162"/>
    </row>
    <row r="363" spans="1:7" ht="12.75">
      <c r="A363" s="343"/>
      <c r="B363" s="98"/>
      <c r="C363" s="130"/>
      <c r="D363" s="16"/>
      <c r="E363" s="60"/>
      <c r="F363" s="18"/>
      <c r="G363" s="162"/>
    </row>
  </sheetData>
  <sheetProtection/>
  <printOptions horizontalCentered="1"/>
  <pageMargins left="0.5905511811023623" right="0.1968503937007874" top="0.7480314960629921" bottom="0.5118110236220472" header="0.35433070866141736" footer="0.31496062992125984"/>
  <pageSetup horizontalDpi="600" verticalDpi="600" orientation="portrait" paperSize="9" scale="68" r:id="rId3"/>
  <headerFooter alignWithMargins="0">
    <oddHeader>&amp;C&amp;9Troškovnik – građevinski projekt prometnih površina 
Pojačano održavanje nerazvrstanih cesta na području Grada Vukovara - Ulica Stjepana Filipovića&amp;R&amp;10
</oddHeader>
    <oddFooter>&amp;L
</oddFooter>
  </headerFooter>
  <rowBreaks count="7" manualBreakCount="7">
    <brk id="29" max="6" man="1"/>
    <brk id="54" max="6" man="1"/>
    <brk id="85" max="6" man="1"/>
    <brk id="116" max="6" man="1"/>
    <brk id="151" max="6" man="1"/>
    <brk id="189" max="6" man="1"/>
    <brk id="210" max="6"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A1:K35"/>
  <sheetViews>
    <sheetView view="pageBreakPreview" zoomScale="110" zoomScaleNormal="110" zoomScaleSheetLayoutView="110" zoomScalePageLayoutView="0" workbookViewId="0" topLeftCell="A16">
      <selection activeCell="A20" sqref="A20"/>
    </sheetView>
  </sheetViews>
  <sheetFormatPr defaultColWidth="8.796875" defaultRowHeight="15"/>
  <cols>
    <col min="1" max="1" width="8.8984375" style="1" customWidth="1"/>
    <col min="2" max="2" width="19" style="1" customWidth="1"/>
    <col min="3" max="4" width="8.8984375" style="1" customWidth="1"/>
    <col min="5" max="5" width="21.296875" style="1" customWidth="1"/>
    <col min="6" max="6" width="12.796875" style="1" bestFit="1" customWidth="1"/>
    <col min="7" max="10" width="8.8984375" style="1" customWidth="1"/>
    <col min="11" max="11" width="10.09765625" style="1" bestFit="1" customWidth="1"/>
    <col min="12" max="16384" width="8.8984375" style="1" customWidth="1"/>
  </cols>
  <sheetData>
    <row r="1" s="24" customFormat="1" ht="42" customHeight="1" thickBot="1">
      <c r="E1" s="25"/>
    </row>
    <row r="2" spans="1:5" s="26" customFormat="1" ht="30" customHeight="1" thickBot="1">
      <c r="A2" s="249" t="s">
        <v>212</v>
      </c>
      <c r="B2" s="411" t="s">
        <v>202</v>
      </c>
      <c r="C2" s="411"/>
      <c r="D2" s="411"/>
      <c r="E2" s="411"/>
    </row>
    <row r="3" spans="1:5" s="26" customFormat="1" ht="43.5" customHeight="1" thickBot="1">
      <c r="A3" s="249" t="s">
        <v>76</v>
      </c>
      <c r="B3" s="411" t="s">
        <v>258</v>
      </c>
      <c r="C3" s="411"/>
      <c r="D3" s="411"/>
      <c r="E3" s="411"/>
    </row>
    <row r="4" spans="1:5" s="27" customFormat="1" ht="12.75">
      <c r="A4" s="250"/>
      <c r="B4" s="251" t="s">
        <v>119</v>
      </c>
      <c r="C4" s="340" t="s">
        <v>260</v>
      </c>
      <c r="D4" s="251"/>
      <c r="E4" s="251"/>
    </row>
    <row r="5" spans="1:5" s="27" customFormat="1" ht="13.5" thickBot="1">
      <c r="A5" s="252"/>
      <c r="B5" s="253" t="s">
        <v>77</v>
      </c>
      <c r="C5" s="412" t="s">
        <v>259</v>
      </c>
      <c r="D5" s="413"/>
      <c r="E5" s="413"/>
    </row>
    <row r="6" spans="1:5" s="26" customFormat="1" ht="32.25" customHeight="1" thickBot="1">
      <c r="A6" s="249" t="s">
        <v>78</v>
      </c>
      <c r="B6" s="414" t="s">
        <v>204</v>
      </c>
      <c r="C6" s="414"/>
      <c r="D6" s="414"/>
      <c r="E6" s="414"/>
    </row>
    <row r="7" spans="1:5" s="27" customFormat="1" ht="27.75" customHeight="1" thickBot="1">
      <c r="A7" s="28"/>
      <c r="B7" s="29"/>
      <c r="C7" s="30"/>
      <c r="D7" s="30"/>
      <c r="E7" s="31"/>
    </row>
    <row r="8" spans="1:5" ht="25.5" customHeight="1" thickBot="1">
      <c r="A8" s="410" t="s">
        <v>203</v>
      </c>
      <c r="B8" s="410"/>
      <c r="C8" s="410"/>
      <c r="D8" s="410"/>
      <c r="E8" s="410"/>
    </row>
    <row r="9" spans="1:6" ht="25.5" customHeight="1">
      <c r="A9" s="2"/>
      <c r="B9" s="3"/>
      <c r="C9" s="4"/>
      <c r="D9" s="5"/>
      <c r="E9" s="6"/>
      <c r="F9" s="7"/>
    </row>
    <row r="10" spans="1:5" s="27" customFormat="1" ht="19.5" customHeight="1">
      <c r="A10" s="42" t="s">
        <v>11</v>
      </c>
      <c r="B10" s="164" t="s">
        <v>16</v>
      </c>
      <c r="C10" s="41"/>
      <c r="D10" s="41"/>
      <c r="E10" s="32">
        <f>Troškovnik!G54</f>
        <v>0</v>
      </c>
    </row>
    <row r="11" spans="1:5" s="27" customFormat="1" ht="9.75" customHeight="1">
      <c r="A11" s="33"/>
      <c r="B11" s="34"/>
      <c r="C11" s="34"/>
      <c r="D11" s="34"/>
      <c r="E11" s="43"/>
    </row>
    <row r="12" spans="1:5" s="27" customFormat="1" ht="19.5" customHeight="1">
      <c r="A12" s="42" t="s">
        <v>12</v>
      </c>
      <c r="B12" s="164" t="s">
        <v>17</v>
      </c>
      <c r="C12" s="41"/>
      <c r="D12" s="41"/>
      <c r="E12" s="32">
        <f>Troškovnik!G85</f>
        <v>0</v>
      </c>
    </row>
    <row r="13" spans="1:5" s="27" customFormat="1" ht="9.75" customHeight="1">
      <c r="A13" s="33"/>
      <c r="B13" s="34"/>
      <c r="C13" s="34"/>
      <c r="D13" s="34"/>
      <c r="E13" s="43"/>
    </row>
    <row r="14" spans="1:5" s="27" customFormat="1" ht="19.5" customHeight="1">
      <c r="A14" s="42" t="s">
        <v>13</v>
      </c>
      <c r="B14" s="164" t="s">
        <v>18</v>
      </c>
      <c r="C14" s="41"/>
      <c r="D14" s="41"/>
      <c r="E14" s="32">
        <f>Troškovnik!G129</f>
        <v>0</v>
      </c>
    </row>
    <row r="15" spans="1:5" s="27" customFormat="1" ht="9.75" customHeight="1">
      <c r="A15" s="33"/>
      <c r="B15" s="34"/>
      <c r="C15" s="34"/>
      <c r="D15" s="34"/>
      <c r="E15" s="43"/>
    </row>
    <row r="16" spans="1:5" s="27" customFormat="1" ht="27.75" customHeight="1">
      <c r="A16" s="42" t="s">
        <v>14</v>
      </c>
      <c r="B16" s="164" t="s">
        <v>19</v>
      </c>
      <c r="C16" s="41"/>
      <c r="D16" s="41"/>
      <c r="E16" s="32">
        <f>Troškovnik!G168</f>
        <v>0</v>
      </c>
    </row>
    <row r="17" spans="1:5" s="27" customFormat="1" ht="9.75" customHeight="1">
      <c r="A17" s="33"/>
      <c r="B17" s="34"/>
      <c r="C17" s="34"/>
      <c r="D17" s="34"/>
      <c r="E17" s="43"/>
    </row>
    <row r="18" spans="1:5" s="27" customFormat="1" ht="19.5" customHeight="1">
      <c r="A18" s="42" t="s">
        <v>15</v>
      </c>
      <c r="B18" s="199" t="s">
        <v>207</v>
      </c>
      <c r="C18" s="41"/>
      <c r="D18" s="41"/>
      <c r="E18" s="32">
        <f>Troškovnik!G208</f>
        <v>0</v>
      </c>
    </row>
    <row r="19" spans="1:5" s="27" customFormat="1" ht="9.75" customHeight="1">
      <c r="A19" s="33"/>
      <c r="B19" s="34"/>
      <c r="C19" s="34"/>
      <c r="D19" s="34"/>
      <c r="E19" s="43"/>
    </row>
    <row r="20" spans="1:5" s="27" customFormat="1" ht="19.5" customHeight="1">
      <c r="A20" s="42" t="s">
        <v>21</v>
      </c>
      <c r="B20" s="199" t="s">
        <v>208</v>
      </c>
      <c r="C20" s="41"/>
      <c r="D20" s="41"/>
      <c r="E20" s="32">
        <f>Troškovnik!G235</f>
        <v>0</v>
      </c>
    </row>
    <row r="21" spans="1:10" ht="23.25" customHeight="1" thickBot="1">
      <c r="A21" s="12"/>
      <c r="B21" s="10"/>
      <c r="C21" s="8"/>
      <c r="D21" s="9"/>
      <c r="E21" s="13"/>
      <c r="G21" s="11"/>
      <c r="H21" s="11"/>
      <c r="I21" s="11"/>
      <c r="J21" s="11"/>
    </row>
    <row r="22" spans="1:5" s="27" customFormat="1" ht="29.25" customHeight="1" thickBot="1">
      <c r="A22" s="36"/>
      <c r="B22" s="35" t="s">
        <v>20</v>
      </c>
      <c r="C22" s="36"/>
      <c r="D22" s="36"/>
      <c r="E22" s="44">
        <f>SUM(E10:E20)</f>
        <v>0</v>
      </c>
    </row>
    <row r="23" spans="1:5" s="27" customFormat="1" ht="15">
      <c r="A23" s="37"/>
      <c r="B23" s="38"/>
      <c r="C23" s="39"/>
      <c r="D23" s="39"/>
      <c r="E23" s="40"/>
    </row>
    <row r="24" spans="1:10" ht="12.75">
      <c r="A24" s="14"/>
      <c r="B24" s="15"/>
      <c r="C24" s="16"/>
      <c r="D24" s="17"/>
      <c r="E24" s="19"/>
      <c r="G24" s="11"/>
      <c r="H24" s="11"/>
      <c r="I24" s="11"/>
      <c r="J24" s="11"/>
    </row>
    <row r="25" spans="1:11" ht="12.75">
      <c r="A25" s="14"/>
      <c r="B25" s="15"/>
      <c r="H25" s="11"/>
      <c r="I25" s="11"/>
      <c r="J25" s="11"/>
      <c r="K25" s="11"/>
    </row>
    <row r="26" ht="12.75">
      <c r="E26" s="20"/>
    </row>
    <row r="27" spans="6:7" ht="12.75">
      <c r="F27" s="15"/>
      <c r="G27" s="15"/>
    </row>
    <row r="28" spans="1:7" ht="12.75">
      <c r="A28" s="21"/>
      <c r="B28" s="15"/>
      <c r="C28" s="19"/>
      <c r="D28" s="19"/>
      <c r="E28" s="19"/>
      <c r="F28" s="19"/>
      <c r="G28" s="15"/>
    </row>
    <row r="29" spans="1:7" ht="12.75">
      <c r="A29" s="21"/>
      <c r="B29" s="15"/>
      <c r="C29" s="19"/>
      <c r="D29" s="19"/>
      <c r="E29" s="19"/>
      <c r="F29" s="19"/>
      <c r="G29" s="15"/>
    </row>
    <row r="30" spans="1:7" ht="12.75">
      <c r="A30" s="21"/>
      <c r="B30" s="15"/>
      <c r="C30" s="19"/>
      <c r="D30" s="19"/>
      <c r="E30" s="19"/>
      <c r="F30" s="19"/>
      <c r="G30" s="15"/>
    </row>
    <row r="31" spans="1:7" ht="12.75">
      <c r="A31" s="22"/>
      <c r="B31" s="15"/>
      <c r="C31" s="19"/>
      <c r="D31" s="19"/>
      <c r="E31" s="19"/>
      <c r="F31" s="19"/>
      <c r="G31" s="15"/>
    </row>
    <row r="32" spans="3:7" ht="12.75">
      <c r="C32" s="23"/>
      <c r="D32" s="23"/>
      <c r="E32" s="23"/>
      <c r="F32" s="19"/>
      <c r="G32" s="15"/>
    </row>
    <row r="33" spans="3:6" ht="12.75">
      <c r="C33" s="23"/>
      <c r="D33" s="23"/>
      <c r="E33" s="23"/>
      <c r="F33" s="23"/>
    </row>
    <row r="34" spans="3:6" ht="12.75">
      <c r="C34" s="23"/>
      <c r="D34" s="23"/>
      <c r="E34" s="23"/>
      <c r="F34" s="23"/>
    </row>
    <row r="35" spans="3:6" ht="12.75">
      <c r="C35" s="23"/>
      <c r="D35" s="23"/>
      <c r="E35" s="23"/>
      <c r="F35" s="23"/>
    </row>
  </sheetData>
  <sheetProtection/>
  <mergeCells count="5">
    <mergeCell ref="A8:E8"/>
    <mergeCell ref="B2:E2"/>
    <mergeCell ref="B3:E3"/>
    <mergeCell ref="C5:E5"/>
    <mergeCell ref="B6:E6"/>
  </mergeCells>
  <printOptions/>
  <pageMargins left="1.1023622047244095" right="0.7480314960629921" top="0.984251968503937" bottom="0.984251968503937" header="0.5118110236220472" footer="0.5118110236220472"/>
  <pageSetup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Tomislav Marukić, ing.građ.</dc:creator>
  <cp:keywords/>
  <dc:description/>
  <cp:lastModifiedBy>Tihomir-Kedmenec</cp:lastModifiedBy>
  <cp:lastPrinted>2017-06-19T07:42:15Z</cp:lastPrinted>
  <dcterms:created xsi:type="dcterms:W3CDTF">1997-05-14T10:58:24Z</dcterms:created>
  <dcterms:modified xsi:type="dcterms:W3CDTF">2017-09-05T09:49:38Z</dcterms:modified>
  <cp:category/>
  <cp:version/>
  <cp:contentType/>
  <cp:contentStatus/>
</cp:coreProperties>
</file>